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RCV 2/Disco Duro FRCV/z.FRCV/Temporada 2024:2025/Circulares/Series s7 2025/"/>
    </mc:Choice>
  </mc:AlternateContent>
  <xr:revisionPtr revIDLastSave="0" documentId="13_ncr:1_{DF7E8AD4-E893-0247-A54A-976388BDC261}" xr6:coauthVersionLast="47" xr6:coauthVersionMax="47" xr10:uidLastSave="{00000000-0000-0000-0000-000000000000}"/>
  <bookViews>
    <workbookView xWindow="29400" yWindow="500" windowWidth="38400" windowHeight="21100" xr2:uid="{4235EF49-B5CA-AE4D-812F-1A874547BDB9}"/>
  </bookViews>
  <sheets>
    <sheet name="2J M16-M18" sheetId="4" r:id="rId1"/>
    <sheet name="2J Senior" sheetId="6" r:id="rId2"/>
    <sheet name="RANKING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7" l="1"/>
  <c r="F34" i="7"/>
  <c r="F33" i="7"/>
  <c r="F32" i="7"/>
  <c r="F31" i="7"/>
  <c r="F30" i="7"/>
  <c r="F29" i="7"/>
  <c r="F26" i="7"/>
  <c r="F25" i="7"/>
  <c r="F23" i="7"/>
  <c r="F22" i="7"/>
  <c r="F21" i="7"/>
  <c r="F20" i="7"/>
  <c r="F19" i="7"/>
  <c r="F18" i="7"/>
  <c r="F15" i="7"/>
  <c r="F13" i="7"/>
  <c r="F14" i="7"/>
  <c r="F12" i="7"/>
  <c r="F11" i="7"/>
  <c r="F10" i="7"/>
  <c r="F9" i="7"/>
  <c r="F8" i="7"/>
  <c r="F7" i="7"/>
  <c r="F6" i="7"/>
  <c r="F41" i="6"/>
  <c r="I41" i="6"/>
  <c r="I40" i="6"/>
  <c r="F40" i="6"/>
  <c r="I39" i="6"/>
  <c r="F39" i="6"/>
  <c r="F38" i="6"/>
  <c r="I38" i="6"/>
  <c r="F36" i="6"/>
  <c r="F35" i="6"/>
  <c r="I34" i="6"/>
  <c r="F34" i="6"/>
  <c r="F32" i="6"/>
  <c r="I32" i="6"/>
  <c r="I31" i="6"/>
  <c r="F31" i="6"/>
  <c r="F28" i="6"/>
  <c r="F27" i="6"/>
  <c r="I27" i="6"/>
  <c r="I26" i="6"/>
  <c r="F25" i="6"/>
  <c r="I22" i="6"/>
  <c r="F22" i="6"/>
  <c r="I21" i="6"/>
  <c r="F21" i="6"/>
  <c r="F51" i="4"/>
  <c r="I50" i="4"/>
  <c r="F49" i="4"/>
  <c r="H46" i="4"/>
  <c r="F45" i="4"/>
</calcChain>
</file>

<file path=xl/sharedStrings.xml><?xml version="1.0" encoding="utf-8"?>
<sst xmlns="http://schemas.openxmlformats.org/spreadsheetml/2006/main" count="380" uniqueCount="114">
  <si>
    <t>M18</t>
  </si>
  <si>
    <t>M16</t>
  </si>
  <si>
    <t>UCV</t>
  </si>
  <si>
    <t>CAU</t>
  </si>
  <si>
    <t>VALENCIA</t>
  </si>
  <si>
    <t>AKRA BÁRBARA</t>
  </si>
  <si>
    <t>TURIA A</t>
  </si>
  <si>
    <t>TURIA B</t>
  </si>
  <si>
    <t>ABELLES</t>
  </si>
  <si>
    <t>INTER</t>
  </si>
  <si>
    <t>UPV</t>
  </si>
  <si>
    <t>SAN ROQUE</t>
  </si>
  <si>
    <t>SAN ROQUE/TATAMI</t>
  </si>
  <si>
    <t>LA VILA</t>
  </si>
  <si>
    <t>HORTA</t>
  </si>
  <si>
    <t>CAU B</t>
  </si>
  <si>
    <t>CAU A</t>
  </si>
  <si>
    <t>LA SAFOR</t>
  </si>
  <si>
    <t>3º-4º</t>
  </si>
  <si>
    <t>1º-2º</t>
  </si>
  <si>
    <t>AKRA BARBARIANS</t>
  </si>
  <si>
    <t>EQUIPO</t>
  </si>
  <si>
    <t>MARCADOR</t>
  </si>
  <si>
    <t>PARTIDO</t>
  </si>
  <si>
    <t>SÉNIOR FEMENINO</t>
  </si>
  <si>
    <t>GRUPO A</t>
  </si>
  <si>
    <t>GRUPO B</t>
  </si>
  <si>
    <t>E</t>
  </si>
  <si>
    <t>HORA</t>
  </si>
  <si>
    <t>GRUPO</t>
  </si>
  <si>
    <t>7º-8º</t>
  </si>
  <si>
    <t>5º-6º</t>
  </si>
  <si>
    <t>CATEGORÍA</t>
  </si>
  <si>
    <t>FASE</t>
  </si>
  <si>
    <t>GRUPO C</t>
  </si>
  <si>
    <t>CATEGORIA M16</t>
  </si>
  <si>
    <t xml:space="preserve">SAN ROQUE </t>
  </si>
  <si>
    <t>LES ABELLES</t>
  </si>
  <si>
    <t>VALENCIA A</t>
  </si>
  <si>
    <t>VALENCIA B</t>
  </si>
  <si>
    <t>SAN ROQUE/CASTELLÓ</t>
  </si>
  <si>
    <t>CATEGORIA M18</t>
  </si>
  <si>
    <t>9º-10º</t>
  </si>
  <si>
    <t>ZUMITO MANGO</t>
  </si>
  <si>
    <t>20´DESCANSO</t>
  </si>
  <si>
    <r>
      <rPr>
        <sz val="12"/>
        <color theme="5"/>
        <rFont val="Calibri (Cuerpo)"/>
      </rPr>
      <t>2ª JORNADA M16-M18 // SERIES SEVEN COMUNITAT VALENCIANA 2025</t>
    </r>
    <r>
      <rPr>
        <sz val="12"/>
        <color theme="0"/>
        <rFont val="Calibri"/>
        <family val="2"/>
        <scheme val="minor"/>
      </rPr>
      <t xml:space="preserve">
Sábado, 31 de mayo - Sede Valencia `Campo del Río`</t>
    </r>
  </si>
  <si>
    <r>
      <rPr>
        <sz val="12"/>
        <color theme="5"/>
        <rFont val="Calibri (Cuerpo)"/>
      </rPr>
      <t>2ª JORNADA SÉNIOR FEMENINA Y MASCULINA // SERIES SEVEN COMUNITAT VALENCIANA 2025</t>
    </r>
    <r>
      <rPr>
        <sz val="12"/>
        <color theme="0"/>
        <rFont val="Calibri"/>
        <family val="2"/>
        <scheme val="minor"/>
      </rPr>
      <t xml:space="preserve">
Domingo, 1 de junio - Sede Valencia `Campo del Río`</t>
    </r>
  </si>
  <si>
    <t>SÉNIOR MASCULINO</t>
  </si>
  <si>
    <t>CAT.</t>
  </si>
  <si>
    <t>FEM</t>
  </si>
  <si>
    <t>MASC</t>
  </si>
  <si>
    <t>7º-8º FEM</t>
  </si>
  <si>
    <t>5º-6º FEM</t>
  </si>
  <si>
    <t>3º-4º FEM</t>
  </si>
  <si>
    <t>1º-2º FEM</t>
  </si>
  <si>
    <t>CRUCE 1</t>
  </si>
  <si>
    <t>CRUCE 2</t>
  </si>
  <si>
    <t>CRUCE 3 PLATA</t>
  </si>
  <si>
    <t>CRUCE 6 ORO</t>
  </si>
  <si>
    <t>CRUCE 5 ORO</t>
  </si>
  <si>
    <t>CRUCE 4 PLATA</t>
  </si>
  <si>
    <t>INTER / PERDEDOR C1</t>
  </si>
  <si>
    <t>CAU B / PERDEDOR C2</t>
  </si>
  <si>
    <t>SAN ROQUE/TATAMI / GANADOR C2</t>
  </si>
  <si>
    <t>LA VILA / 3ºGB</t>
  </si>
  <si>
    <t>3º GA / UPV</t>
  </si>
  <si>
    <t>2º GA / UCV</t>
  </si>
  <si>
    <t>1º GA / CAU A</t>
  </si>
  <si>
    <t xml:space="preserve"> LES ABELLES</t>
  </si>
  <si>
    <t>VALENCIA A / GANADOR C1</t>
  </si>
  <si>
    <t>1º GB /ABELLES</t>
  </si>
  <si>
    <t>2º GB / VALENCIA B</t>
  </si>
  <si>
    <t>GANADOR C3 / INTER</t>
  </si>
  <si>
    <t>PERDEDOR C3 / UCV</t>
  </si>
  <si>
    <t>VALENCIA B /GANADOR C4</t>
  </si>
  <si>
    <t>NO PRESENTADO</t>
  </si>
  <si>
    <t>GANADOR C5 / CAU A</t>
  </si>
  <si>
    <t>ABELLES / GANADOR C6</t>
  </si>
  <si>
    <t>SAN ROQUE-TATAMI / PERDEDOR C6</t>
  </si>
  <si>
    <t>CAU B / PERDEDOR C4</t>
  </si>
  <si>
    <t>PERDEDOR C5 / VALENCIA A</t>
  </si>
  <si>
    <t>HORTA / 4º GB</t>
  </si>
  <si>
    <t>CAU B / 3º GB</t>
  </si>
  <si>
    <t>LES ABELLES / 1º GB</t>
  </si>
  <si>
    <t>VALENCIA / 2º GB</t>
  </si>
  <si>
    <t>4º GA / LA SAFOR</t>
  </si>
  <si>
    <t>3º GA / SAN ROQUE-CASTELLÓ</t>
  </si>
  <si>
    <t>2º GA / AKRA BÁRBARA</t>
  </si>
  <si>
    <t>UCV(A19)</t>
  </si>
  <si>
    <t>ABELLES(A13)</t>
  </si>
  <si>
    <t>1º GA / TURIA A</t>
  </si>
  <si>
    <t>3º GA / AKRA BARBARIANS</t>
  </si>
  <si>
    <t>4º GA / UPV</t>
  </si>
  <si>
    <t>ABELLES / 4º GB</t>
  </si>
  <si>
    <t>UCV / 2º GB</t>
  </si>
  <si>
    <t>CAU / 1º GB</t>
  </si>
  <si>
    <t>CAU(A15)</t>
  </si>
  <si>
    <t>CLASIFICACIÓN</t>
  </si>
  <si>
    <t>M-16</t>
  </si>
  <si>
    <t>PTOS</t>
  </si>
  <si>
    <t>M-18</t>
  </si>
  <si>
    <t>CP LES ABELLES</t>
  </si>
  <si>
    <t>2ª JORNADA SEDE VALENCIA - CLASIFICACIONES</t>
  </si>
  <si>
    <t xml:space="preserve">CAU </t>
  </si>
  <si>
    <t>ZUMITO DE MANGO</t>
  </si>
  <si>
    <t>ZUMITO DE MANGO / SAN ROQUE</t>
  </si>
  <si>
    <t>J1</t>
  </si>
  <si>
    <t>J2</t>
  </si>
  <si>
    <t>TOTAL</t>
  </si>
  <si>
    <t>CLASIFICACIÓN FINAL s7 COMUNITAT VALENCIANA 2025</t>
  </si>
  <si>
    <t xml:space="preserve">TURIA A </t>
  </si>
  <si>
    <t>TURIA B /3º GB</t>
  </si>
  <si>
    <t>2º GA / SAN ROQUE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</si>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</sst>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5"/>
      <name val="Calibri (Cuerpo)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E3541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0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6" xfId="0" applyBorder="1"/>
    <xf numFmtId="20" fontId="0" fillId="6" borderId="7" xfId="0" applyNumberFormat="1" applyFill="1" applyBorder="1" applyAlignment="1">
      <alignment horizontal="center"/>
    </xf>
    <xf numFmtId="20" fontId="0" fillId="6" borderId="4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49" fontId="0" fillId="6" borderId="5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0" fontId="2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9" borderId="0" xfId="0" applyFont="1" applyFill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D4FF"/>
      <color rgb="FFFF9C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948850</xdr:colOff>
      <xdr:row>3</xdr:row>
      <xdr:rowOff>175171</xdr:rowOff>
    </xdr:from>
    <xdr:to>
      <xdr:col>6</xdr:col>
      <xdr:colOff>483789</xdr:colOff>
      <xdr:row>10</xdr:row>
      <xdr:rowOff>70855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2D4AAD-B648-CFE7-4DBE-C1A9574D5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1609" y="583907"/>
          <a:ext cx="2758965" cy="1326259"/>
        </a:xfrm>
        <a:prstGeom prst="rect">
          <a:avLst/>
        </a:prstGeom>
      </xdr:spPr>
    </xdr:pic>
    <xdr:clientData/>
  </xdr:twoCellAnchor>
  <xdr:twoCellAnchor editAs="oneCell">
    <xdr:from>
      <xdr:col>4</xdr:col>
      <xdr:colOff>574083</xdr:colOff>
      <xdr:row>56</xdr:row>
      <xdr:rowOff>55750</xdr:rowOff>
    </xdr:from>
    <xdr:to>
      <xdr:col>6</xdr:col>
      <xdr:colOff>473559</xdr:colOff>
      <xdr:row>63</xdr:row>
      <xdr:rowOff>120741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5271E1-EE48-B848-93E7-711362230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1880" y="11141343"/>
          <a:ext cx="3106764" cy="1421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75155</xdr:colOff>
      <xdr:row>46</xdr:row>
      <xdr:rowOff>137394</xdr:rowOff>
    </xdr:from>
    <xdr:to>
      <xdr:col>6</xdr:col>
      <xdr:colOff>203251</xdr:colOff>
      <xdr:row>53</xdr:row>
      <xdr:rowOff>65516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B5AAB5-AAA2-124E-A7F4-FA64B33D6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88" y="9380172"/>
          <a:ext cx="2823319" cy="1311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3</xdr:row>
      <xdr:rowOff>88900</xdr:rowOff>
    </xdr:from>
    <xdr:to>
      <xdr:col>3</xdr:col>
      <xdr:colOff>758947</xdr:colOff>
      <xdr:row>3</xdr:row>
      <xdr:rowOff>836893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17FD72-61AA-D049-BC90-8737DEEB3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698500"/>
          <a:ext cx="1635247" cy="74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20D5-F7EE-2340-B761-8CB44C1A6EBE}">
  <sheetPr>
    <pageSetUpPr fitToPage="1"/>
  </sheetPr>
  <dimension ref="B2:K67"/>
  <sheetViews>
    <sheetView showGridLines="0" tabSelected="1" topLeftCell="A4" zoomScale="75" zoomScaleNormal="87" workbookViewId="0">
      <selection activeCell="A31" sqref="A31"/>
    </sheetView>
  </sheetViews>
  <sheetFormatPr baseColWidth="10" defaultRowHeight="16" x14ac:dyDescent="0.2"/>
  <cols>
    <col min="2" max="2" width="16.1640625" customWidth="1"/>
    <col min="3" max="3" width="18.6640625" customWidth="1"/>
    <col min="4" max="4" width="18.83203125" bestFit="1" customWidth="1"/>
    <col min="5" max="5" width="26.6640625" bestFit="1" customWidth="1"/>
    <col min="6" max="6" width="15.5" bestFit="1" customWidth="1"/>
    <col min="10" max="10" width="32.33203125" bestFit="1" customWidth="1"/>
    <col min="11" max="11" width="21.83203125" customWidth="1"/>
  </cols>
  <sheetData>
    <row r="2" spans="2:11" x14ac:dyDescent="0.2">
      <c r="B2" s="59" t="s">
        <v>45</v>
      </c>
      <c r="C2" s="59"/>
      <c r="D2" s="59"/>
      <c r="E2" s="59"/>
      <c r="F2" s="59"/>
      <c r="G2" s="59"/>
      <c r="H2" s="59"/>
      <c r="I2" s="59"/>
      <c r="J2" s="59"/>
      <c r="K2" s="59"/>
    </row>
    <row r="3" spans="2:11" x14ac:dyDescent="0.2">
      <c r="B3" s="59"/>
      <c r="C3" s="59"/>
      <c r="D3" s="59"/>
      <c r="E3" s="59"/>
      <c r="F3" s="59"/>
      <c r="G3" s="59"/>
      <c r="H3" s="59"/>
      <c r="I3" s="59"/>
      <c r="J3" s="59"/>
      <c r="K3" s="59"/>
    </row>
    <row r="5" spans="2:11" x14ac:dyDescent="0.2">
      <c r="B5" s="60" t="s">
        <v>35</v>
      </c>
      <c r="C5" s="61"/>
      <c r="D5" s="61"/>
      <c r="J5" s="60" t="s">
        <v>41</v>
      </c>
      <c r="K5" s="61"/>
    </row>
    <row r="6" spans="2:11" x14ac:dyDescent="0.2">
      <c r="B6" s="7" t="s">
        <v>25</v>
      </c>
      <c r="C6" s="7" t="s">
        <v>26</v>
      </c>
      <c r="D6" s="6" t="s">
        <v>34</v>
      </c>
      <c r="J6" s="6" t="s">
        <v>25</v>
      </c>
      <c r="K6" s="6" t="s">
        <v>26</v>
      </c>
    </row>
    <row r="7" spans="2:11" x14ac:dyDescent="0.2">
      <c r="B7" s="18" t="s">
        <v>16</v>
      </c>
      <c r="C7" s="18" t="s">
        <v>37</v>
      </c>
      <c r="D7" s="39" t="s">
        <v>15</v>
      </c>
      <c r="J7" s="18" t="s">
        <v>16</v>
      </c>
      <c r="K7" s="18" t="s">
        <v>37</v>
      </c>
    </row>
    <row r="8" spans="2:11" x14ac:dyDescent="0.2">
      <c r="B8" s="18" t="s">
        <v>10</v>
      </c>
      <c r="C8" s="18" t="s">
        <v>13</v>
      </c>
      <c r="D8" s="39" t="s">
        <v>12</v>
      </c>
      <c r="J8" s="18" t="s">
        <v>5</v>
      </c>
      <c r="K8" s="18" t="s">
        <v>4</v>
      </c>
    </row>
    <row r="9" spans="2:11" x14ac:dyDescent="0.2">
      <c r="B9" s="22" t="s">
        <v>2</v>
      </c>
      <c r="C9" s="18" t="s">
        <v>39</v>
      </c>
      <c r="D9" s="40" t="s">
        <v>38</v>
      </c>
      <c r="J9" s="18" t="s">
        <v>17</v>
      </c>
      <c r="K9" s="18" t="s">
        <v>14</v>
      </c>
    </row>
    <row r="10" spans="2:11" x14ac:dyDescent="0.2">
      <c r="D10" s="17" t="s">
        <v>9</v>
      </c>
      <c r="J10" s="18" t="s">
        <v>40</v>
      </c>
      <c r="K10" s="18" t="s">
        <v>15</v>
      </c>
    </row>
    <row r="13" spans="2:11" ht="17" thickBot="1" x14ac:dyDescent="0.25"/>
    <row r="14" spans="2:11" ht="17" thickBot="1" x14ac:dyDescent="0.25">
      <c r="B14" s="36" t="s">
        <v>28</v>
      </c>
      <c r="C14" s="37" t="s">
        <v>32</v>
      </c>
      <c r="D14" s="37" t="s">
        <v>23</v>
      </c>
      <c r="E14" s="37" t="s">
        <v>21</v>
      </c>
      <c r="F14" s="37" t="s">
        <v>22</v>
      </c>
      <c r="G14" s="37" t="s">
        <v>27</v>
      </c>
      <c r="H14" s="37" t="s">
        <v>27</v>
      </c>
      <c r="I14" s="37" t="s">
        <v>22</v>
      </c>
      <c r="J14" s="37" t="s">
        <v>21</v>
      </c>
      <c r="K14" s="38" t="s">
        <v>33</v>
      </c>
    </row>
    <row r="15" spans="2:11" x14ac:dyDescent="0.2">
      <c r="B15" s="42">
        <v>0.3888888888888889</v>
      </c>
      <c r="C15" s="43" t="s">
        <v>1</v>
      </c>
      <c r="D15" s="43">
        <v>1</v>
      </c>
      <c r="E15" s="43" t="s">
        <v>12</v>
      </c>
      <c r="F15" s="45" t="s">
        <v>113</v>
      </c>
      <c r="G15" s="43">
        <v>1</v>
      </c>
      <c r="H15" s="43">
        <v>4</v>
      </c>
      <c r="I15" s="43">
        <v>24</v>
      </c>
      <c r="J15" s="43" t="s">
        <v>38</v>
      </c>
      <c r="K15" s="44" t="s">
        <v>29</v>
      </c>
    </row>
    <row r="16" spans="2:11" x14ac:dyDescent="0.2">
      <c r="B16" s="11">
        <v>0.40277777777777779</v>
      </c>
      <c r="C16" s="2" t="s">
        <v>1</v>
      </c>
      <c r="D16" s="2">
        <v>2</v>
      </c>
      <c r="E16" s="2" t="s">
        <v>10</v>
      </c>
      <c r="F16" s="2">
        <v>12</v>
      </c>
      <c r="G16" s="2">
        <v>2</v>
      </c>
      <c r="H16" s="2">
        <v>5</v>
      </c>
      <c r="I16" s="2">
        <v>29</v>
      </c>
      <c r="J16" s="2" t="s">
        <v>2</v>
      </c>
      <c r="K16" s="12" t="s">
        <v>29</v>
      </c>
    </row>
    <row r="17" spans="2:11" x14ac:dyDescent="0.2">
      <c r="B17" s="41">
        <v>0.41666666666666669</v>
      </c>
      <c r="C17" s="19" t="s">
        <v>1</v>
      </c>
      <c r="D17" s="19">
        <v>3</v>
      </c>
      <c r="E17" s="19" t="s">
        <v>15</v>
      </c>
      <c r="F17" s="19">
        <v>40</v>
      </c>
      <c r="G17" s="19">
        <v>6</v>
      </c>
      <c r="H17" s="19">
        <v>1</v>
      </c>
      <c r="I17" s="19">
        <v>7</v>
      </c>
      <c r="J17" s="19" t="s">
        <v>9</v>
      </c>
      <c r="K17" s="26" t="s">
        <v>29</v>
      </c>
    </row>
    <row r="18" spans="2:11" x14ac:dyDescent="0.2">
      <c r="B18" s="11">
        <v>0.43055555555555602</v>
      </c>
      <c r="C18" s="2" t="s">
        <v>1</v>
      </c>
      <c r="D18" s="2">
        <v>4</v>
      </c>
      <c r="E18" s="2" t="s">
        <v>13</v>
      </c>
      <c r="F18" s="2">
        <v>5</v>
      </c>
      <c r="G18" s="2">
        <v>1</v>
      </c>
      <c r="H18" s="2">
        <v>7</v>
      </c>
      <c r="I18" s="2">
        <v>41</v>
      </c>
      <c r="J18" s="2" t="s">
        <v>39</v>
      </c>
      <c r="K18" s="12" t="s">
        <v>29</v>
      </c>
    </row>
    <row r="19" spans="2:11" x14ac:dyDescent="0.2">
      <c r="B19" s="11">
        <v>0.44444444444444497</v>
      </c>
      <c r="C19" s="2" t="s">
        <v>1</v>
      </c>
      <c r="D19" s="2">
        <v>5</v>
      </c>
      <c r="E19" s="2" t="s">
        <v>10</v>
      </c>
      <c r="F19" s="2">
        <v>7</v>
      </c>
      <c r="G19" s="2">
        <v>1</v>
      </c>
      <c r="H19" s="2">
        <v>9</v>
      </c>
      <c r="I19" s="2">
        <v>57</v>
      </c>
      <c r="J19" s="2" t="s">
        <v>16</v>
      </c>
      <c r="K19" s="12" t="s">
        <v>29</v>
      </c>
    </row>
    <row r="20" spans="2:11" x14ac:dyDescent="0.2">
      <c r="B20" s="41">
        <v>0.45833333333333298</v>
      </c>
      <c r="C20" s="19" t="s">
        <v>1</v>
      </c>
      <c r="D20" s="19">
        <v>6</v>
      </c>
      <c r="E20" s="19" t="s">
        <v>38</v>
      </c>
      <c r="F20" s="19">
        <v>57</v>
      </c>
      <c r="G20" s="19">
        <v>9</v>
      </c>
      <c r="H20" s="19">
        <v>1</v>
      </c>
      <c r="I20" s="19">
        <v>7</v>
      </c>
      <c r="J20" s="19" t="s">
        <v>9</v>
      </c>
      <c r="K20" s="26" t="s">
        <v>55</v>
      </c>
    </row>
    <row r="21" spans="2:11" x14ac:dyDescent="0.2">
      <c r="B21" s="11">
        <v>0.47222222222222199</v>
      </c>
      <c r="C21" s="2" t="s">
        <v>1</v>
      </c>
      <c r="D21" s="2">
        <v>7</v>
      </c>
      <c r="E21" s="2" t="s">
        <v>13</v>
      </c>
      <c r="F21" s="2">
        <v>0</v>
      </c>
      <c r="G21" s="2">
        <v>0</v>
      </c>
      <c r="H21" s="2">
        <v>9</v>
      </c>
      <c r="I21" s="2">
        <v>61</v>
      </c>
      <c r="J21" s="2" t="s">
        <v>68</v>
      </c>
      <c r="K21" s="12" t="s">
        <v>29</v>
      </c>
    </row>
    <row r="22" spans="2:11" x14ac:dyDescent="0.2">
      <c r="B22" s="41">
        <v>0.48611111111111099</v>
      </c>
      <c r="C22" s="19" t="s">
        <v>1</v>
      </c>
      <c r="D22" s="19">
        <v>8</v>
      </c>
      <c r="E22" s="19" t="s">
        <v>15</v>
      </c>
      <c r="F22" s="19">
        <v>12</v>
      </c>
      <c r="G22" s="19">
        <v>2</v>
      </c>
      <c r="H22" s="19">
        <v>4</v>
      </c>
      <c r="I22" s="19">
        <v>22</v>
      </c>
      <c r="J22" s="19" t="s">
        <v>12</v>
      </c>
      <c r="K22" s="26" t="s">
        <v>56</v>
      </c>
    </row>
    <row r="23" spans="2:11" x14ac:dyDescent="0.2">
      <c r="B23" s="11">
        <v>0.5</v>
      </c>
      <c r="C23" s="2" t="s">
        <v>1</v>
      </c>
      <c r="D23" s="2">
        <v>9</v>
      </c>
      <c r="E23" s="2" t="s">
        <v>2</v>
      </c>
      <c r="F23" s="2">
        <v>7</v>
      </c>
      <c r="G23" s="2">
        <v>1</v>
      </c>
      <c r="H23" s="2">
        <v>6</v>
      </c>
      <c r="I23" s="2">
        <v>40</v>
      </c>
      <c r="J23" s="2" t="s">
        <v>16</v>
      </c>
      <c r="K23" s="12" t="s">
        <v>29</v>
      </c>
    </row>
    <row r="24" spans="2:11" ht="17" thickBot="1" x14ac:dyDescent="0.25">
      <c r="B24" s="13">
        <v>0.51388888888888895</v>
      </c>
      <c r="C24" s="14" t="s">
        <v>1</v>
      </c>
      <c r="D24" s="14">
        <v>10</v>
      </c>
      <c r="E24" s="14" t="s">
        <v>8</v>
      </c>
      <c r="F24" s="14">
        <v>21</v>
      </c>
      <c r="G24" s="14">
        <v>3</v>
      </c>
      <c r="H24" s="14">
        <v>2</v>
      </c>
      <c r="I24" s="14">
        <v>14</v>
      </c>
      <c r="J24" s="14" t="s">
        <v>39</v>
      </c>
      <c r="K24" s="15" t="s">
        <v>29</v>
      </c>
    </row>
    <row r="25" spans="2:11" x14ac:dyDescent="0.2">
      <c r="B25" s="8">
        <v>0.52777777777777801</v>
      </c>
      <c r="C25" s="9" t="s">
        <v>1</v>
      </c>
      <c r="D25" s="9">
        <v>11</v>
      </c>
      <c r="E25" s="9" t="s">
        <v>65</v>
      </c>
      <c r="F25" s="9">
        <v>12</v>
      </c>
      <c r="G25" s="9">
        <v>2</v>
      </c>
      <c r="H25" s="9">
        <v>8</v>
      </c>
      <c r="I25" s="9">
        <v>46</v>
      </c>
      <c r="J25" s="9" t="s">
        <v>64</v>
      </c>
      <c r="K25" s="10" t="s">
        <v>42</v>
      </c>
    </row>
    <row r="26" spans="2:11" x14ac:dyDescent="0.2">
      <c r="B26" s="11">
        <v>0.54166666666666696</v>
      </c>
      <c r="C26" s="2" t="s">
        <v>1</v>
      </c>
      <c r="D26" s="2">
        <v>12</v>
      </c>
      <c r="E26" s="2" t="s">
        <v>66</v>
      </c>
      <c r="F26" s="2">
        <v>24</v>
      </c>
      <c r="G26" s="2">
        <v>4</v>
      </c>
      <c r="H26" s="2">
        <v>4</v>
      </c>
      <c r="I26" s="2">
        <v>24</v>
      </c>
      <c r="J26" s="2" t="s">
        <v>61</v>
      </c>
      <c r="K26" s="25" t="s">
        <v>57</v>
      </c>
    </row>
    <row r="27" spans="2:11" x14ac:dyDescent="0.2">
      <c r="B27" s="11">
        <v>0.55555555555555602</v>
      </c>
      <c r="C27" s="2" t="s">
        <v>1</v>
      </c>
      <c r="D27" s="2">
        <v>13</v>
      </c>
      <c r="E27" s="2" t="s">
        <v>71</v>
      </c>
      <c r="F27" s="2">
        <v>34</v>
      </c>
      <c r="G27" s="2">
        <v>6</v>
      </c>
      <c r="H27" s="2">
        <v>0</v>
      </c>
      <c r="I27" s="2">
        <v>0</v>
      </c>
      <c r="J27" s="5" t="s">
        <v>62</v>
      </c>
      <c r="K27" s="25" t="s">
        <v>60</v>
      </c>
    </row>
    <row r="28" spans="2:11" x14ac:dyDescent="0.2">
      <c r="B28" s="11">
        <v>0.56944444444444497</v>
      </c>
      <c r="C28" s="2" t="s">
        <v>1</v>
      </c>
      <c r="D28" s="2">
        <v>14</v>
      </c>
      <c r="E28" s="2" t="s">
        <v>67</v>
      </c>
      <c r="F28" s="2">
        <v>63</v>
      </c>
      <c r="G28" s="2">
        <v>9</v>
      </c>
      <c r="H28" s="2">
        <v>0</v>
      </c>
      <c r="I28" s="2">
        <v>0</v>
      </c>
      <c r="J28" s="2" t="s">
        <v>69</v>
      </c>
      <c r="K28" s="26" t="s">
        <v>59</v>
      </c>
    </row>
    <row r="29" spans="2:11" ht="17" thickBot="1" x14ac:dyDescent="0.25">
      <c r="B29" s="13">
        <v>0.58333333333333304</v>
      </c>
      <c r="C29" s="14" t="s">
        <v>1</v>
      </c>
      <c r="D29" s="14">
        <v>15</v>
      </c>
      <c r="E29" s="14" t="s">
        <v>70</v>
      </c>
      <c r="F29" s="14">
        <v>36</v>
      </c>
      <c r="G29" s="14">
        <v>6</v>
      </c>
      <c r="H29" s="14">
        <v>1</v>
      </c>
      <c r="I29" s="14">
        <v>5</v>
      </c>
      <c r="J29" s="19" t="s">
        <v>63</v>
      </c>
      <c r="K29" s="27" t="s">
        <v>58</v>
      </c>
    </row>
    <row r="30" spans="2:11" x14ac:dyDescent="0.2">
      <c r="B30" s="8">
        <v>0.59722222222222199</v>
      </c>
      <c r="C30" s="9" t="s">
        <v>1</v>
      </c>
      <c r="D30" s="9">
        <v>16</v>
      </c>
      <c r="E30" s="9" t="s">
        <v>73</v>
      </c>
      <c r="F30" s="46" t="s">
        <v>75</v>
      </c>
      <c r="G30" s="9"/>
      <c r="H30" s="9"/>
      <c r="I30" s="9"/>
      <c r="J30" s="9" t="s">
        <v>79</v>
      </c>
      <c r="K30" s="29" t="s">
        <v>30</v>
      </c>
    </row>
    <row r="31" spans="2:11" x14ac:dyDescent="0.2">
      <c r="B31" s="11">
        <v>0.61111111111111105</v>
      </c>
      <c r="C31" s="2" t="s">
        <v>1</v>
      </c>
      <c r="D31" s="2">
        <v>17</v>
      </c>
      <c r="E31" s="2" t="s">
        <v>72</v>
      </c>
      <c r="F31" s="2">
        <v>5</v>
      </c>
      <c r="G31" s="2">
        <v>1</v>
      </c>
      <c r="H31" s="2">
        <v>5</v>
      </c>
      <c r="I31" s="2">
        <v>31</v>
      </c>
      <c r="J31" s="2" t="s">
        <v>74</v>
      </c>
      <c r="K31" s="25" t="s">
        <v>31</v>
      </c>
    </row>
    <row r="32" spans="2:11" x14ac:dyDescent="0.2">
      <c r="B32" s="11">
        <v>0.625</v>
      </c>
      <c r="C32" s="2" t="s">
        <v>1</v>
      </c>
      <c r="D32" s="2">
        <v>18</v>
      </c>
      <c r="E32" s="2" t="s">
        <v>80</v>
      </c>
      <c r="F32" s="2">
        <v>38</v>
      </c>
      <c r="G32" s="2">
        <v>6</v>
      </c>
      <c r="H32" s="2">
        <v>2</v>
      </c>
      <c r="I32" s="2">
        <v>12</v>
      </c>
      <c r="J32" s="2" t="s">
        <v>78</v>
      </c>
      <c r="K32" s="26" t="s">
        <v>18</v>
      </c>
    </row>
    <row r="33" spans="2:11" ht="17" thickBot="1" x14ac:dyDescent="0.25">
      <c r="B33" s="13">
        <v>0.63888888888888884</v>
      </c>
      <c r="C33" s="14" t="s">
        <v>1</v>
      </c>
      <c r="D33" s="14">
        <v>19</v>
      </c>
      <c r="E33" s="14" t="s">
        <v>76</v>
      </c>
      <c r="F33" s="14">
        <v>12</v>
      </c>
      <c r="G33" s="14">
        <v>2</v>
      </c>
      <c r="H33" s="14">
        <v>3</v>
      </c>
      <c r="I33" s="14">
        <v>19</v>
      </c>
      <c r="J33" s="14" t="s">
        <v>77</v>
      </c>
      <c r="K33" s="27" t="s">
        <v>19</v>
      </c>
    </row>
    <row r="34" spans="2:11" ht="17" thickBot="1" x14ac:dyDescent="0.25"/>
    <row r="35" spans="2:11" x14ac:dyDescent="0.2">
      <c r="B35" s="8">
        <v>0.66666666666666663</v>
      </c>
      <c r="C35" s="9" t="s">
        <v>0</v>
      </c>
      <c r="D35" s="9">
        <v>1</v>
      </c>
      <c r="E35" s="9" t="s">
        <v>37</v>
      </c>
      <c r="F35" s="9">
        <v>31</v>
      </c>
      <c r="G35" s="9">
        <v>5</v>
      </c>
      <c r="H35" s="9">
        <v>0</v>
      </c>
      <c r="I35" s="9">
        <v>0</v>
      </c>
      <c r="J35" s="9" t="s">
        <v>14</v>
      </c>
      <c r="K35" s="10" t="s">
        <v>26</v>
      </c>
    </row>
    <row r="36" spans="2:11" x14ac:dyDescent="0.2">
      <c r="B36" s="11">
        <v>0.68055555555555558</v>
      </c>
      <c r="C36" s="2" t="s">
        <v>0</v>
      </c>
      <c r="D36" s="2">
        <v>2</v>
      </c>
      <c r="E36" s="2" t="s">
        <v>4</v>
      </c>
      <c r="F36" s="2">
        <v>36</v>
      </c>
      <c r="G36" s="2">
        <v>6</v>
      </c>
      <c r="H36" s="2">
        <v>0</v>
      </c>
      <c r="I36" s="2">
        <v>0</v>
      </c>
      <c r="J36" s="2" t="s">
        <v>15</v>
      </c>
      <c r="K36" s="12" t="s">
        <v>26</v>
      </c>
    </row>
    <row r="37" spans="2:11" x14ac:dyDescent="0.2">
      <c r="B37" s="11">
        <v>0.69444444444444442</v>
      </c>
      <c r="C37" s="2" t="s">
        <v>0</v>
      </c>
      <c r="D37" s="2">
        <v>3</v>
      </c>
      <c r="E37" s="2" t="s">
        <v>16</v>
      </c>
      <c r="F37" s="2">
        <v>47</v>
      </c>
      <c r="G37" s="2">
        <v>7</v>
      </c>
      <c r="H37" s="2">
        <v>0</v>
      </c>
      <c r="I37" s="2">
        <v>0</v>
      </c>
      <c r="J37" s="2" t="s">
        <v>17</v>
      </c>
      <c r="K37" s="12" t="s">
        <v>25</v>
      </c>
    </row>
    <row r="38" spans="2:11" ht="17" thickBot="1" x14ac:dyDescent="0.25">
      <c r="B38" s="13">
        <v>0.70833333333333337</v>
      </c>
      <c r="C38" s="14" t="s">
        <v>0</v>
      </c>
      <c r="D38" s="14">
        <v>4</v>
      </c>
      <c r="E38" s="14" t="s">
        <v>5</v>
      </c>
      <c r="F38" s="14">
        <v>28</v>
      </c>
      <c r="G38" s="14">
        <v>4</v>
      </c>
      <c r="H38" s="14">
        <v>3</v>
      </c>
      <c r="I38" s="14">
        <v>21</v>
      </c>
      <c r="J38" s="14" t="s">
        <v>40</v>
      </c>
      <c r="K38" s="15" t="s">
        <v>25</v>
      </c>
    </row>
    <row r="39" spans="2:11" x14ac:dyDescent="0.2">
      <c r="B39" s="8">
        <v>0.72222222222222221</v>
      </c>
      <c r="C39" s="9" t="s">
        <v>0</v>
      </c>
      <c r="D39" s="9">
        <v>5</v>
      </c>
      <c r="E39" s="9" t="s">
        <v>37</v>
      </c>
      <c r="F39" s="9">
        <v>26</v>
      </c>
      <c r="G39" s="9">
        <v>4</v>
      </c>
      <c r="H39" s="9">
        <v>0</v>
      </c>
      <c r="I39" s="9">
        <v>0</v>
      </c>
      <c r="J39" s="9" t="s">
        <v>15</v>
      </c>
      <c r="K39" s="10" t="s">
        <v>26</v>
      </c>
    </row>
    <row r="40" spans="2:11" x14ac:dyDescent="0.2">
      <c r="B40" s="11">
        <v>0.73611111111111116</v>
      </c>
      <c r="C40" s="2" t="s">
        <v>0</v>
      </c>
      <c r="D40" s="2">
        <v>6</v>
      </c>
      <c r="E40" s="2" t="s">
        <v>4</v>
      </c>
      <c r="F40" s="2">
        <v>26</v>
      </c>
      <c r="G40" s="2">
        <v>4</v>
      </c>
      <c r="H40" s="2">
        <v>2</v>
      </c>
      <c r="I40" s="2">
        <v>12</v>
      </c>
      <c r="J40" s="2" t="s">
        <v>14</v>
      </c>
      <c r="K40" s="12" t="s">
        <v>26</v>
      </c>
    </row>
    <row r="41" spans="2:11" x14ac:dyDescent="0.2">
      <c r="B41" s="11">
        <v>0.75</v>
      </c>
      <c r="C41" s="2" t="s">
        <v>0</v>
      </c>
      <c r="D41" s="2">
        <v>7</v>
      </c>
      <c r="E41" s="2" t="s">
        <v>40</v>
      </c>
      <c r="F41" s="2">
        <v>0</v>
      </c>
      <c r="G41" s="2">
        <v>0</v>
      </c>
      <c r="H41" s="2">
        <v>6</v>
      </c>
      <c r="I41" s="2">
        <v>36</v>
      </c>
      <c r="J41" s="2" t="s">
        <v>16</v>
      </c>
      <c r="K41" s="12" t="s">
        <v>25</v>
      </c>
    </row>
    <row r="42" spans="2:11" ht="17" thickBot="1" x14ac:dyDescent="0.25">
      <c r="B42" s="13">
        <v>0.76388888888888884</v>
      </c>
      <c r="C42" s="14" t="s">
        <v>0</v>
      </c>
      <c r="D42" s="14">
        <v>8</v>
      </c>
      <c r="E42" s="14" t="s">
        <v>5</v>
      </c>
      <c r="F42" s="14">
        <v>36</v>
      </c>
      <c r="G42" s="14">
        <v>5</v>
      </c>
      <c r="H42" s="14">
        <v>1</v>
      </c>
      <c r="I42" s="14">
        <v>5</v>
      </c>
      <c r="J42" s="14" t="s">
        <v>17</v>
      </c>
      <c r="K42" s="15" t="s">
        <v>25</v>
      </c>
    </row>
    <row r="43" spans="2:11" x14ac:dyDescent="0.2">
      <c r="B43" s="8">
        <v>0.77777777777777779</v>
      </c>
      <c r="C43" s="9" t="s">
        <v>0</v>
      </c>
      <c r="D43" s="9">
        <v>9</v>
      </c>
      <c r="E43" s="9" t="s">
        <v>14</v>
      </c>
      <c r="F43" s="9">
        <v>21</v>
      </c>
      <c r="G43" s="9">
        <v>3</v>
      </c>
      <c r="H43" s="9">
        <v>4</v>
      </c>
      <c r="I43" s="9">
        <v>24</v>
      </c>
      <c r="J43" s="9" t="s">
        <v>15</v>
      </c>
      <c r="K43" s="10" t="s">
        <v>26</v>
      </c>
    </row>
    <row r="44" spans="2:11" x14ac:dyDescent="0.2">
      <c r="B44" s="11">
        <v>0.79166666666666663</v>
      </c>
      <c r="C44" s="2" t="s">
        <v>0</v>
      </c>
      <c r="D44" s="2">
        <v>10</v>
      </c>
      <c r="E44" s="2" t="s">
        <v>37</v>
      </c>
      <c r="F44" s="2">
        <v>42</v>
      </c>
      <c r="G44" s="2">
        <v>0</v>
      </c>
      <c r="H44" s="2">
        <v>0</v>
      </c>
      <c r="I44" s="2">
        <v>0</v>
      </c>
      <c r="J44" s="2" t="s">
        <v>4</v>
      </c>
      <c r="K44" s="12" t="s">
        <v>26</v>
      </c>
    </row>
    <row r="45" spans="2:11" x14ac:dyDescent="0.2">
      <c r="B45" s="11">
        <v>0.80555555555555558</v>
      </c>
      <c r="C45" s="2" t="s">
        <v>0</v>
      </c>
      <c r="D45" s="2">
        <v>11</v>
      </c>
      <c r="E45" s="2" t="s">
        <v>40</v>
      </c>
      <c r="F45" s="2">
        <f>5+7+7+7+7+5+5</f>
        <v>43</v>
      </c>
      <c r="G45" s="2">
        <v>7</v>
      </c>
      <c r="H45" s="2">
        <v>0</v>
      </c>
      <c r="I45" s="2">
        <v>0</v>
      </c>
      <c r="J45" s="2" t="s">
        <v>17</v>
      </c>
      <c r="K45" s="12" t="s">
        <v>25</v>
      </c>
    </row>
    <row r="46" spans="2:11" ht="17" thickBot="1" x14ac:dyDescent="0.25">
      <c r="B46" s="13">
        <v>0.81944444444444442</v>
      </c>
      <c r="C46" s="14" t="s">
        <v>0</v>
      </c>
      <c r="D46" s="14">
        <v>12</v>
      </c>
      <c r="E46" s="14" t="s">
        <v>5</v>
      </c>
      <c r="F46" s="14">
        <v>0</v>
      </c>
      <c r="G46" s="14">
        <v>0</v>
      </c>
      <c r="H46" s="14">
        <f>7+5+5+7+5+7+7+7</f>
        <v>50</v>
      </c>
      <c r="I46" s="14">
        <v>8</v>
      </c>
      <c r="J46" s="14" t="s">
        <v>16</v>
      </c>
      <c r="K46" s="15" t="s">
        <v>25</v>
      </c>
    </row>
    <row r="47" spans="2:11" ht="17" thickBot="1" x14ac:dyDescent="0.25">
      <c r="B47" s="58" t="s">
        <v>44</v>
      </c>
      <c r="C47" s="58"/>
      <c r="D47" s="58"/>
      <c r="E47" s="58"/>
      <c r="F47" s="58"/>
      <c r="G47" s="58"/>
      <c r="H47" s="58"/>
      <c r="I47" s="58"/>
      <c r="J47" s="58"/>
      <c r="K47" s="58"/>
    </row>
    <row r="48" spans="2:11" x14ac:dyDescent="0.2">
      <c r="B48" s="8">
        <v>0.84722222222222299</v>
      </c>
      <c r="C48" s="9" t="s">
        <v>0</v>
      </c>
      <c r="D48" s="9">
        <v>13</v>
      </c>
      <c r="E48" s="28" t="s">
        <v>85</v>
      </c>
      <c r="F48" s="9">
        <v>22</v>
      </c>
      <c r="G48" s="9">
        <v>3</v>
      </c>
      <c r="H48" s="9">
        <v>4</v>
      </c>
      <c r="I48" s="9">
        <v>26</v>
      </c>
      <c r="J48" s="28" t="s">
        <v>81</v>
      </c>
      <c r="K48" s="29" t="s">
        <v>30</v>
      </c>
    </row>
    <row r="49" spans="2:11" x14ac:dyDescent="0.2">
      <c r="B49" s="11">
        <v>0.86111111111111205</v>
      </c>
      <c r="C49" s="2" t="s">
        <v>0</v>
      </c>
      <c r="D49" s="2">
        <v>14</v>
      </c>
      <c r="E49" s="5" t="s">
        <v>86</v>
      </c>
      <c r="F49" s="2">
        <f>7+5+7+7+7</f>
        <v>33</v>
      </c>
      <c r="G49" s="2">
        <v>5</v>
      </c>
      <c r="H49" s="2">
        <v>3</v>
      </c>
      <c r="I49" s="2">
        <v>19</v>
      </c>
      <c r="J49" s="5" t="s">
        <v>82</v>
      </c>
      <c r="K49" s="25" t="s">
        <v>31</v>
      </c>
    </row>
    <row r="50" spans="2:11" x14ac:dyDescent="0.2">
      <c r="B50" s="11">
        <v>0.875000000000001</v>
      </c>
      <c r="C50" s="2" t="s">
        <v>0</v>
      </c>
      <c r="D50" s="2">
        <v>15</v>
      </c>
      <c r="E50" s="5" t="s">
        <v>87</v>
      </c>
      <c r="F50" s="2">
        <v>7</v>
      </c>
      <c r="G50" s="2">
        <v>1</v>
      </c>
      <c r="H50" s="2">
        <v>7</v>
      </c>
      <c r="I50" s="2">
        <f>7+7+5+5+7+5+7</f>
        <v>43</v>
      </c>
      <c r="J50" s="5" t="s">
        <v>84</v>
      </c>
      <c r="K50" s="26" t="s">
        <v>18</v>
      </c>
    </row>
    <row r="51" spans="2:11" ht="17" thickBot="1" x14ac:dyDescent="0.25">
      <c r="B51" s="13">
        <v>0.88888888888888895</v>
      </c>
      <c r="C51" s="14" t="s">
        <v>0</v>
      </c>
      <c r="D51" s="14">
        <v>16</v>
      </c>
      <c r="E51" s="20" t="s">
        <v>67</v>
      </c>
      <c r="F51" s="14">
        <f>7+7+7+5</f>
        <v>26</v>
      </c>
      <c r="G51" s="14">
        <v>4</v>
      </c>
      <c r="H51" s="14">
        <v>0</v>
      </c>
      <c r="I51" s="14">
        <v>0</v>
      </c>
      <c r="J51" s="20" t="s">
        <v>83</v>
      </c>
      <c r="K51" s="27" t="s">
        <v>19</v>
      </c>
    </row>
    <row r="54" spans="2:11" ht="16" customHeight="1" x14ac:dyDescent="0.2">
      <c r="B54" s="56" t="s">
        <v>102</v>
      </c>
      <c r="C54" s="56"/>
      <c r="D54" s="56"/>
      <c r="E54" s="56"/>
      <c r="F54" s="56"/>
      <c r="G54" s="56"/>
      <c r="H54" s="56"/>
      <c r="I54" s="56"/>
      <c r="J54" s="56"/>
      <c r="K54" s="56"/>
    </row>
    <row r="55" spans="2:11" x14ac:dyDescent="0.2"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2:11" x14ac:dyDescent="0.2"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2">
      <c r="B57" s="47" t="s">
        <v>97</v>
      </c>
      <c r="C57" s="47" t="s">
        <v>98</v>
      </c>
      <c r="D57" s="47" t="s">
        <v>99</v>
      </c>
      <c r="E57" s="48"/>
      <c r="F57" s="48"/>
      <c r="G57" s="48"/>
      <c r="H57" s="57" t="s">
        <v>97</v>
      </c>
      <c r="I57" s="57"/>
      <c r="J57" s="47" t="s">
        <v>100</v>
      </c>
      <c r="K57" s="47" t="s">
        <v>99</v>
      </c>
    </row>
    <row r="58" spans="2:11" x14ac:dyDescent="0.2">
      <c r="B58" s="2">
        <v>1</v>
      </c>
      <c r="C58" s="49" t="s">
        <v>101</v>
      </c>
      <c r="D58" s="2">
        <v>12</v>
      </c>
      <c r="E58" s="1"/>
      <c r="F58" s="1"/>
      <c r="G58" s="1"/>
      <c r="H58" s="55">
        <v>1</v>
      </c>
      <c r="I58" s="55"/>
      <c r="J58" s="18" t="s">
        <v>3</v>
      </c>
      <c r="K58" s="2">
        <v>12</v>
      </c>
    </row>
    <row r="59" spans="2:11" x14ac:dyDescent="0.2">
      <c r="B59" s="2">
        <v>2</v>
      </c>
      <c r="C59" s="49" t="s">
        <v>16</v>
      </c>
      <c r="D59" s="2">
        <v>9</v>
      </c>
      <c r="E59" s="1"/>
      <c r="F59" s="1"/>
      <c r="G59" s="1"/>
      <c r="H59" s="55">
        <v>2</v>
      </c>
      <c r="I59" s="55">
        <v>2</v>
      </c>
      <c r="J59" s="18" t="s">
        <v>101</v>
      </c>
      <c r="K59" s="2">
        <v>9</v>
      </c>
    </row>
    <row r="60" spans="2:11" x14ac:dyDescent="0.2">
      <c r="B60" s="2">
        <v>3</v>
      </c>
      <c r="C60" s="49" t="s">
        <v>38</v>
      </c>
      <c r="D60" s="2">
        <v>7</v>
      </c>
      <c r="E60" s="1"/>
      <c r="F60" s="1"/>
      <c r="G60" s="1"/>
      <c r="H60" s="55">
        <v>3</v>
      </c>
      <c r="I60" s="55">
        <v>3</v>
      </c>
      <c r="J60" s="18" t="s">
        <v>4</v>
      </c>
      <c r="K60" s="2">
        <v>7</v>
      </c>
    </row>
    <row r="61" spans="2:11" x14ac:dyDescent="0.2">
      <c r="B61" s="2">
        <v>4</v>
      </c>
      <c r="C61" s="49" t="s">
        <v>12</v>
      </c>
      <c r="D61" s="2">
        <v>5</v>
      </c>
      <c r="E61" s="1"/>
      <c r="F61" s="1"/>
      <c r="G61" s="1"/>
      <c r="H61" s="55">
        <v>4</v>
      </c>
      <c r="I61" s="55">
        <v>4</v>
      </c>
      <c r="J61" s="18" t="s">
        <v>5</v>
      </c>
      <c r="K61" s="2">
        <v>5</v>
      </c>
    </row>
    <row r="62" spans="2:11" x14ac:dyDescent="0.2">
      <c r="B62" s="2">
        <v>5</v>
      </c>
      <c r="C62" s="49" t="s">
        <v>39</v>
      </c>
      <c r="D62" s="2">
        <v>4</v>
      </c>
      <c r="E62" s="1"/>
      <c r="F62" s="1"/>
      <c r="G62" s="1"/>
      <c r="H62" s="55">
        <v>5</v>
      </c>
      <c r="I62" s="55">
        <v>5</v>
      </c>
      <c r="J62" s="18" t="s">
        <v>40</v>
      </c>
      <c r="K62" s="2">
        <v>4</v>
      </c>
    </row>
    <row r="63" spans="2:11" x14ac:dyDescent="0.2">
      <c r="B63" s="2">
        <v>6</v>
      </c>
      <c r="C63" s="49" t="s">
        <v>9</v>
      </c>
      <c r="D63" s="2">
        <v>3</v>
      </c>
      <c r="E63" s="1"/>
      <c r="F63" s="1"/>
      <c r="G63" s="1"/>
      <c r="H63" s="55">
        <v>6</v>
      </c>
      <c r="I63" s="55">
        <v>6</v>
      </c>
      <c r="J63" s="18" t="s">
        <v>15</v>
      </c>
      <c r="K63" s="2">
        <v>3</v>
      </c>
    </row>
    <row r="64" spans="2:11" x14ac:dyDescent="0.2">
      <c r="B64" s="2">
        <v>7</v>
      </c>
      <c r="C64" s="49" t="s">
        <v>15</v>
      </c>
      <c r="D64" s="2">
        <v>2</v>
      </c>
      <c r="E64" s="1"/>
      <c r="F64" s="1"/>
      <c r="G64" s="1"/>
      <c r="H64" s="55">
        <v>7</v>
      </c>
      <c r="I64" s="55">
        <v>7</v>
      </c>
      <c r="J64" s="18" t="s">
        <v>14</v>
      </c>
      <c r="K64" s="2">
        <v>2</v>
      </c>
    </row>
    <row r="65" spans="2:11" x14ac:dyDescent="0.2">
      <c r="B65" s="2">
        <v>8</v>
      </c>
      <c r="C65" s="49" t="s">
        <v>2</v>
      </c>
      <c r="D65" s="2">
        <v>1</v>
      </c>
      <c r="E65" s="1"/>
      <c r="F65" s="1"/>
      <c r="G65" s="1"/>
      <c r="H65" s="55">
        <v>8</v>
      </c>
      <c r="I65" s="55">
        <v>8</v>
      </c>
      <c r="J65" s="18" t="s">
        <v>17</v>
      </c>
      <c r="K65" s="2">
        <v>1</v>
      </c>
    </row>
    <row r="66" spans="2:11" x14ac:dyDescent="0.2">
      <c r="B66" s="75">
        <v>9</v>
      </c>
      <c r="C66" s="76" t="s">
        <v>10</v>
      </c>
      <c r="D66" s="2">
        <v>0</v>
      </c>
      <c r="E66" s="1"/>
      <c r="F66" s="1"/>
      <c r="G66" s="1"/>
      <c r="H66" s="1"/>
      <c r="I66" s="1"/>
      <c r="J66" s="50"/>
    </row>
    <row r="67" spans="2:11" x14ac:dyDescent="0.2">
      <c r="B67" s="75">
        <v>10</v>
      </c>
      <c r="C67" s="76" t="s">
        <v>13</v>
      </c>
      <c r="D67" s="75">
        <v>0</v>
      </c>
    </row>
  </sheetData>
  <mergeCells count="14">
    <mergeCell ref="B47:K47"/>
    <mergeCell ref="B2:K3"/>
    <mergeCell ref="B5:D5"/>
    <mergeCell ref="J5:K5"/>
    <mergeCell ref="H62:I62"/>
    <mergeCell ref="H63:I63"/>
    <mergeCell ref="H64:I64"/>
    <mergeCell ref="H65:I65"/>
    <mergeCell ref="B54:K55"/>
    <mergeCell ref="H57:I57"/>
    <mergeCell ref="H58:I58"/>
    <mergeCell ref="H59:I59"/>
    <mergeCell ref="H60:I60"/>
    <mergeCell ref="H61:I61"/>
  </mergeCells>
  <pageMargins left="0.7" right="0.7" top="0.75" bottom="0.75" header="0.3" footer="0.3"/>
  <pageSetup paperSize="9" scale="51" orientation="portrait" horizontalDpi="0" verticalDpi="0"/>
  <ignoredErrors>
    <ignoredError sqref="F15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662DC-E36E-9A48-9B4F-564C5CDA4C44}">
  <dimension ref="B2:K56"/>
  <sheetViews>
    <sheetView showGridLines="0" zoomScale="90" workbookViewId="0">
      <selection activeCell="S45" sqref="S45"/>
    </sheetView>
  </sheetViews>
  <sheetFormatPr baseColWidth="10" defaultRowHeight="16" x14ac:dyDescent="0.2"/>
  <cols>
    <col min="1" max="1" width="3.1640625" customWidth="1"/>
    <col min="3" max="3" width="18.83203125" style="1" bestFit="1" customWidth="1"/>
    <col min="4" max="4" width="10.83203125" style="1" customWidth="1"/>
    <col min="5" max="5" width="23.33203125" style="1" bestFit="1" customWidth="1"/>
    <col min="6" max="6" width="12" style="1" customWidth="1"/>
    <col min="7" max="8" width="3.6640625" style="1" customWidth="1"/>
    <col min="9" max="9" width="13.1640625" style="1" bestFit="1" customWidth="1"/>
    <col min="10" max="10" width="28.83203125" style="1" bestFit="1" customWidth="1"/>
    <col min="12" max="12" width="17.33203125" bestFit="1" customWidth="1"/>
    <col min="17" max="17" width="15.33203125" bestFit="1" customWidth="1"/>
  </cols>
  <sheetData>
    <row r="2" spans="2:10" x14ac:dyDescent="0.2">
      <c r="B2" s="59" t="s">
        <v>46</v>
      </c>
      <c r="C2" s="64"/>
      <c r="D2" s="64"/>
      <c r="E2" s="64"/>
      <c r="F2" s="64"/>
      <c r="G2" s="64"/>
      <c r="H2" s="64"/>
      <c r="I2" s="64"/>
      <c r="J2" s="64"/>
    </row>
    <row r="3" spans="2:10" x14ac:dyDescent="0.2">
      <c r="B3" s="64"/>
      <c r="C3" s="64"/>
      <c r="D3" s="64"/>
      <c r="E3" s="64"/>
      <c r="F3" s="64"/>
      <c r="G3" s="64"/>
      <c r="H3" s="64"/>
      <c r="I3" s="64"/>
      <c r="J3" s="64"/>
    </row>
    <row r="7" spans="2:10" x14ac:dyDescent="0.2">
      <c r="B7" s="66" t="s">
        <v>24</v>
      </c>
      <c r="C7" s="67"/>
      <c r="D7" s="67"/>
      <c r="E7" s="67"/>
      <c r="F7" s="68"/>
      <c r="J7" s="72" t="s">
        <v>47</v>
      </c>
    </row>
    <row r="8" spans="2:10" x14ac:dyDescent="0.2">
      <c r="B8" s="69"/>
      <c r="C8" s="70"/>
      <c r="D8" s="70"/>
      <c r="E8" s="70"/>
      <c r="F8" s="71"/>
      <c r="J8" s="73"/>
    </row>
    <row r="9" spans="2:10" x14ac:dyDescent="0.2">
      <c r="B9" s="65" t="s">
        <v>25</v>
      </c>
      <c r="C9" s="65"/>
      <c r="D9" s="65"/>
      <c r="E9" s="65" t="s">
        <v>26</v>
      </c>
      <c r="F9" s="65"/>
      <c r="J9" s="21" t="s">
        <v>3</v>
      </c>
    </row>
    <row r="10" spans="2:10" x14ac:dyDescent="0.2">
      <c r="B10" s="62" t="s">
        <v>6</v>
      </c>
      <c r="C10" s="62"/>
      <c r="D10" s="62"/>
      <c r="E10" s="63" t="s">
        <v>7</v>
      </c>
      <c r="F10" s="63"/>
      <c r="J10" s="21" t="s">
        <v>37</v>
      </c>
    </row>
    <row r="11" spans="2:10" x14ac:dyDescent="0.2">
      <c r="B11" s="62" t="s">
        <v>20</v>
      </c>
      <c r="C11" s="62"/>
      <c r="D11" s="62"/>
      <c r="E11" s="63" t="s">
        <v>3</v>
      </c>
      <c r="F11" s="63"/>
      <c r="J11" s="21" t="s">
        <v>10</v>
      </c>
    </row>
    <row r="12" spans="2:10" x14ac:dyDescent="0.2">
      <c r="B12" s="62" t="s">
        <v>11</v>
      </c>
      <c r="C12" s="62"/>
      <c r="D12" s="62"/>
      <c r="E12" s="63" t="s">
        <v>37</v>
      </c>
      <c r="F12" s="63"/>
      <c r="J12" s="21" t="s">
        <v>2</v>
      </c>
    </row>
    <row r="13" spans="2:10" x14ac:dyDescent="0.2">
      <c r="B13" s="62" t="s">
        <v>10</v>
      </c>
      <c r="C13" s="62"/>
      <c r="D13" s="62"/>
      <c r="E13" s="63" t="s">
        <v>2</v>
      </c>
      <c r="F13" s="63"/>
      <c r="J13" s="21" t="s">
        <v>43</v>
      </c>
    </row>
    <row r="16" spans="2:10" x14ac:dyDescent="0.2">
      <c r="B16" s="7" t="s">
        <v>28</v>
      </c>
      <c r="C16" s="6" t="s">
        <v>23</v>
      </c>
      <c r="D16" s="6" t="s">
        <v>48</v>
      </c>
      <c r="E16" s="6" t="s">
        <v>21</v>
      </c>
      <c r="F16" s="6" t="s">
        <v>22</v>
      </c>
      <c r="G16" s="6" t="s">
        <v>27</v>
      </c>
      <c r="H16" s="6" t="s">
        <v>27</v>
      </c>
      <c r="I16" s="6" t="s">
        <v>22</v>
      </c>
      <c r="J16" s="6" t="s">
        <v>21</v>
      </c>
    </row>
    <row r="17" spans="2:10" x14ac:dyDescent="0.2">
      <c r="B17" s="3">
        <v>0.43055555555555558</v>
      </c>
      <c r="C17" s="2">
        <v>1</v>
      </c>
      <c r="D17" s="2" t="s">
        <v>49</v>
      </c>
      <c r="E17" s="4" t="s">
        <v>2</v>
      </c>
      <c r="F17" s="2">
        <v>22</v>
      </c>
      <c r="G17" s="2">
        <v>4</v>
      </c>
      <c r="H17" s="2">
        <v>1</v>
      </c>
      <c r="I17" s="2">
        <v>5</v>
      </c>
      <c r="J17" s="4" t="s">
        <v>8</v>
      </c>
    </row>
    <row r="18" spans="2:10" x14ac:dyDescent="0.2">
      <c r="B18" s="3">
        <v>0.44444444444444442</v>
      </c>
      <c r="C18" s="2">
        <v>2</v>
      </c>
      <c r="D18" s="2" t="s">
        <v>49</v>
      </c>
      <c r="E18" s="4" t="s">
        <v>3</v>
      </c>
      <c r="F18" s="2">
        <v>37</v>
      </c>
      <c r="G18" s="2">
        <v>6</v>
      </c>
      <c r="H18" s="2">
        <v>0</v>
      </c>
      <c r="I18" s="2">
        <v>0</v>
      </c>
      <c r="J18" s="4" t="s">
        <v>7</v>
      </c>
    </row>
    <row r="19" spans="2:10" x14ac:dyDescent="0.2">
      <c r="B19" s="3">
        <v>0.45833333333333298</v>
      </c>
      <c r="C19" s="2">
        <v>3</v>
      </c>
      <c r="D19" s="2" t="s">
        <v>49</v>
      </c>
      <c r="E19" s="5" t="s">
        <v>36</v>
      </c>
      <c r="F19" s="2">
        <v>0</v>
      </c>
      <c r="G19" s="2">
        <v>0</v>
      </c>
      <c r="H19" s="2">
        <v>4</v>
      </c>
      <c r="I19" s="2">
        <v>26</v>
      </c>
      <c r="J19" s="5" t="s">
        <v>6</v>
      </c>
    </row>
    <row r="20" spans="2:10" ht="17" thickBot="1" x14ac:dyDescent="0.25">
      <c r="B20" s="31">
        <v>0.47222222222222199</v>
      </c>
      <c r="C20" s="14">
        <v>4</v>
      </c>
      <c r="D20" s="14" t="s">
        <v>49</v>
      </c>
      <c r="E20" s="20" t="s">
        <v>20</v>
      </c>
      <c r="F20" s="14">
        <v>17</v>
      </c>
      <c r="G20" s="14">
        <v>3</v>
      </c>
      <c r="H20" s="14">
        <v>3</v>
      </c>
      <c r="I20" s="14">
        <v>15</v>
      </c>
      <c r="J20" s="20" t="s">
        <v>10</v>
      </c>
    </row>
    <row r="21" spans="2:10" x14ac:dyDescent="0.2">
      <c r="B21" s="24">
        <v>0.48611111111111099</v>
      </c>
      <c r="C21" s="23">
        <v>5</v>
      </c>
      <c r="D21" s="23" t="s">
        <v>50</v>
      </c>
      <c r="E21" s="33" t="s">
        <v>43</v>
      </c>
      <c r="F21" s="23">
        <f>7+5+7+7+5+7</f>
        <v>38</v>
      </c>
      <c r="G21" s="23">
        <v>6</v>
      </c>
      <c r="H21" s="23">
        <v>2</v>
      </c>
      <c r="I21" s="23">
        <f>7+7</f>
        <v>14</v>
      </c>
      <c r="J21" s="33" t="s">
        <v>2</v>
      </c>
    </row>
    <row r="22" spans="2:10" ht="17" thickBot="1" x14ac:dyDescent="0.25">
      <c r="B22" s="31">
        <v>0.5</v>
      </c>
      <c r="C22" s="14">
        <v>6</v>
      </c>
      <c r="D22" s="14" t="s">
        <v>50</v>
      </c>
      <c r="E22" s="32" t="s">
        <v>10</v>
      </c>
      <c r="F22" s="14">
        <f>5+7</f>
        <v>12</v>
      </c>
      <c r="G22" s="14">
        <v>2</v>
      </c>
      <c r="H22" s="14">
        <v>7</v>
      </c>
      <c r="I22" s="14">
        <f>7+5+5+5+7+5+5</f>
        <v>39</v>
      </c>
      <c r="J22" s="32" t="s">
        <v>3</v>
      </c>
    </row>
    <row r="23" spans="2:10" x14ac:dyDescent="0.2">
      <c r="B23" s="24">
        <v>0.51388888888888895</v>
      </c>
      <c r="C23" s="23">
        <v>7</v>
      </c>
      <c r="D23" s="23" t="s">
        <v>49</v>
      </c>
      <c r="E23" s="34" t="s">
        <v>8</v>
      </c>
      <c r="F23" s="23">
        <v>0</v>
      </c>
      <c r="G23" s="23">
        <v>0</v>
      </c>
      <c r="H23" s="23">
        <v>5</v>
      </c>
      <c r="I23" s="23">
        <v>27</v>
      </c>
      <c r="J23" s="34" t="s">
        <v>3</v>
      </c>
    </row>
    <row r="24" spans="2:10" ht="17" thickBot="1" x14ac:dyDescent="0.25">
      <c r="B24" s="31">
        <v>0.52777777777777801</v>
      </c>
      <c r="C24" s="14">
        <v>8</v>
      </c>
      <c r="D24" s="14" t="s">
        <v>49</v>
      </c>
      <c r="E24" s="16" t="s">
        <v>7</v>
      </c>
      <c r="F24" s="14">
        <v>21</v>
      </c>
      <c r="G24" s="14">
        <v>3</v>
      </c>
      <c r="H24" s="14">
        <v>4</v>
      </c>
      <c r="I24" s="14">
        <v>22</v>
      </c>
      <c r="J24" s="16" t="s">
        <v>2</v>
      </c>
    </row>
    <row r="25" spans="2:10" x14ac:dyDescent="0.2">
      <c r="B25" s="24">
        <v>0.54166666666666696</v>
      </c>
      <c r="C25" s="23">
        <v>9</v>
      </c>
      <c r="D25" s="23" t="s">
        <v>50</v>
      </c>
      <c r="E25" s="33" t="s">
        <v>3</v>
      </c>
      <c r="F25" s="23">
        <f>7+5+7+7+5+5+7</f>
        <v>43</v>
      </c>
      <c r="G25" s="23">
        <v>7</v>
      </c>
      <c r="H25" s="23">
        <v>1</v>
      </c>
      <c r="I25" s="23">
        <v>5</v>
      </c>
      <c r="J25" s="33" t="s">
        <v>43</v>
      </c>
    </row>
    <row r="26" spans="2:10" ht="17" thickBot="1" x14ac:dyDescent="0.25">
      <c r="B26" s="31">
        <v>0.55555555555555602</v>
      </c>
      <c r="C26" s="14">
        <v>10</v>
      </c>
      <c r="D26" s="14" t="s">
        <v>50</v>
      </c>
      <c r="E26" s="32" t="s">
        <v>88</v>
      </c>
      <c r="F26" s="14">
        <v>0</v>
      </c>
      <c r="G26" s="14">
        <v>0</v>
      </c>
      <c r="H26" s="14">
        <v>7</v>
      </c>
      <c r="I26" s="14">
        <f>7+7+7+7+7+7+7</f>
        <v>49</v>
      </c>
      <c r="J26" s="32" t="s">
        <v>89</v>
      </c>
    </row>
    <row r="27" spans="2:10" x14ac:dyDescent="0.2">
      <c r="B27" s="24">
        <v>0.56944444444444497</v>
      </c>
      <c r="C27" s="23">
        <v>11</v>
      </c>
      <c r="D27" s="23" t="s">
        <v>49</v>
      </c>
      <c r="E27" s="30" t="s">
        <v>11</v>
      </c>
      <c r="F27" s="23">
        <f>5+5+5+7+5+7</f>
        <v>34</v>
      </c>
      <c r="G27" s="23">
        <v>5</v>
      </c>
      <c r="H27" s="23">
        <v>1</v>
      </c>
      <c r="I27" s="23">
        <f>5</f>
        <v>5</v>
      </c>
      <c r="J27" s="30" t="s">
        <v>10</v>
      </c>
    </row>
    <row r="28" spans="2:10" ht="17" thickBot="1" x14ac:dyDescent="0.25">
      <c r="B28" s="31">
        <v>0.58333333333333404</v>
      </c>
      <c r="C28" s="14">
        <v>12</v>
      </c>
      <c r="D28" s="14" t="s">
        <v>49</v>
      </c>
      <c r="E28" s="20" t="s">
        <v>110</v>
      </c>
      <c r="F28" s="14">
        <f>7+7+7+5+5+7+5</f>
        <v>43</v>
      </c>
      <c r="G28" s="14">
        <v>7</v>
      </c>
      <c r="H28" s="14">
        <v>0</v>
      </c>
      <c r="I28" s="14">
        <v>0</v>
      </c>
      <c r="J28" s="20" t="s">
        <v>20</v>
      </c>
    </row>
    <row r="29" spans="2:10" x14ac:dyDescent="0.2">
      <c r="B29" s="24">
        <v>0.59722222222222299</v>
      </c>
      <c r="C29" s="23">
        <v>13</v>
      </c>
      <c r="D29" s="23" t="s">
        <v>50</v>
      </c>
      <c r="E29" s="33" t="s">
        <v>3</v>
      </c>
      <c r="F29" s="23">
        <v>38</v>
      </c>
      <c r="G29" s="23">
        <v>6</v>
      </c>
      <c r="H29" s="23">
        <v>2</v>
      </c>
      <c r="I29" s="23">
        <v>14</v>
      </c>
      <c r="J29" s="33" t="s">
        <v>2</v>
      </c>
    </row>
    <row r="30" spans="2:10" ht="17" thickBot="1" x14ac:dyDescent="0.25">
      <c r="B30" s="31">
        <v>0.61111111111111205</v>
      </c>
      <c r="C30" s="14">
        <v>14</v>
      </c>
      <c r="D30" s="14" t="s">
        <v>50</v>
      </c>
      <c r="E30" s="32" t="s">
        <v>10</v>
      </c>
      <c r="F30" s="14">
        <v>0</v>
      </c>
      <c r="G30" s="14">
        <v>0</v>
      </c>
      <c r="H30" s="14">
        <v>7</v>
      </c>
      <c r="I30" s="14">
        <v>42</v>
      </c>
      <c r="J30" s="32" t="s">
        <v>8</v>
      </c>
    </row>
    <row r="31" spans="2:10" x14ac:dyDescent="0.2">
      <c r="B31" s="24">
        <v>0.625</v>
      </c>
      <c r="C31" s="23">
        <v>15</v>
      </c>
      <c r="D31" s="23" t="s">
        <v>49</v>
      </c>
      <c r="E31" s="34" t="s">
        <v>3</v>
      </c>
      <c r="F31" s="23">
        <f>5+5+5+5</f>
        <v>20</v>
      </c>
      <c r="G31" s="23">
        <v>4</v>
      </c>
      <c r="H31" s="23">
        <v>2</v>
      </c>
      <c r="I31" s="23">
        <f>7+5</f>
        <v>12</v>
      </c>
      <c r="J31" s="34" t="s">
        <v>2</v>
      </c>
    </row>
    <row r="32" spans="2:10" ht="17" thickBot="1" x14ac:dyDescent="0.25">
      <c r="B32" s="31">
        <v>0.63888888888888895</v>
      </c>
      <c r="C32" s="14">
        <v>16</v>
      </c>
      <c r="D32" s="14" t="s">
        <v>49</v>
      </c>
      <c r="E32" s="16" t="s">
        <v>7</v>
      </c>
      <c r="F32" s="14">
        <f>7+5+5</f>
        <v>17</v>
      </c>
      <c r="G32" s="14">
        <v>2</v>
      </c>
      <c r="H32" s="14">
        <v>2</v>
      </c>
      <c r="I32" s="14">
        <f>5+7</f>
        <v>12</v>
      </c>
      <c r="J32" s="16" t="s">
        <v>8</v>
      </c>
    </row>
    <row r="33" spans="2:11" x14ac:dyDescent="0.2">
      <c r="B33" s="24">
        <v>0.65277777777777801</v>
      </c>
      <c r="C33" s="23">
        <v>17</v>
      </c>
      <c r="D33" s="23" t="s">
        <v>50</v>
      </c>
      <c r="E33" s="33" t="s">
        <v>2</v>
      </c>
      <c r="F33" s="23">
        <v>10</v>
      </c>
      <c r="G33" s="23">
        <v>2</v>
      </c>
      <c r="H33" s="23">
        <v>6</v>
      </c>
      <c r="I33" s="23">
        <v>38</v>
      </c>
      <c r="J33" s="33" t="s">
        <v>10</v>
      </c>
    </row>
    <row r="34" spans="2:11" ht="17" thickBot="1" x14ac:dyDescent="0.25">
      <c r="B34" s="31">
        <v>0.66666666666666696</v>
      </c>
      <c r="C34" s="14">
        <v>18</v>
      </c>
      <c r="D34" s="14" t="s">
        <v>50</v>
      </c>
      <c r="E34" s="32" t="s">
        <v>8</v>
      </c>
      <c r="F34" s="14">
        <f>5+7+5+7</f>
        <v>24</v>
      </c>
      <c r="G34" s="14">
        <v>4</v>
      </c>
      <c r="H34" s="14">
        <v>2</v>
      </c>
      <c r="I34" s="14">
        <f>5+7</f>
        <v>12</v>
      </c>
      <c r="J34" s="32" t="s">
        <v>43</v>
      </c>
    </row>
    <row r="35" spans="2:11" x14ac:dyDescent="0.2">
      <c r="B35" s="24">
        <v>0.68055555555555602</v>
      </c>
      <c r="C35" s="23">
        <v>19</v>
      </c>
      <c r="D35" s="23" t="s">
        <v>49</v>
      </c>
      <c r="E35" s="30" t="s">
        <v>11</v>
      </c>
      <c r="F35" s="23">
        <f>7+7+5+7+5+5</f>
        <v>36</v>
      </c>
      <c r="G35" s="23">
        <v>5</v>
      </c>
      <c r="H35" s="23">
        <v>0</v>
      </c>
      <c r="I35" s="23">
        <v>0</v>
      </c>
      <c r="J35" s="30" t="s">
        <v>20</v>
      </c>
    </row>
    <row r="36" spans="2:11" ht="17" thickBot="1" x14ac:dyDescent="0.25">
      <c r="B36" s="31">
        <v>0.69444444444444497</v>
      </c>
      <c r="C36" s="14">
        <v>20</v>
      </c>
      <c r="D36" s="14" t="s">
        <v>49</v>
      </c>
      <c r="E36" s="20" t="s">
        <v>6</v>
      </c>
      <c r="F36" s="14">
        <f>7+7+5+5+7+5+5+5</f>
        <v>46</v>
      </c>
      <c r="G36" s="14">
        <v>8</v>
      </c>
      <c r="H36" s="14">
        <v>0</v>
      </c>
      <c r="I36" s="14">
        <v>0</v>
      </c>
      <c r="J36" s="20" t="s">
        <v>10</v>
      </c>
    </row>
    <row r="37" spans="2:11" x14ac:dyDescent="0.2">
      <c r="B37" s="24">
        <v>0.70833333333333404</v>
      </c>
      <c r="C37" s="23">
        <v>21</v>
      </c>
      <c r="D37" s="23" t="s">
        <v>50</v>
      </c>
      <c r="E37" s="33" t="s">
        <v>43</v>
      </c>
      <c r="F37" s="23">
        <v>19</v>
      </c>
      <c r="G37" s="23">
        <v>3</v>
      </c>
      <c r="H37" s="23">
        <v>1</v>
      </c>
      <c r="I37" s="23">
        <v>7</v>
      </c>
      <c r="J37" s="33" t="s">
        <v>10</v>
      </c>
    </row>
    <row r="38" spans="2:11" ht="17" thickBot="1" x14ac:dyDescent="0.25">
      <c r="B38" s="31">
        <v>0.72222222222222299</v>
      </c>
      <c r="C38" s="14">
        <v>22</v>
      </c>
      <c r="D38" s="14" t="s">
        <v>50</v>
      </c>
      <c r="E38" s="32" t="s">
        <v>96</v>
      </c>
      <c r="F38" s="14">
        <f>7+7+7+5</f>
        <v>26</v>
      </c>
      <c r="G38" s="14">
        <v>4</v>
      </c>
      <c r="H38" s="14">
        <v>1</v>
      </c>
      <c r="I38" s="14">
        <f>5</f>
        <v>5</v>
      </c>
      <c r="J38" s="32" t="s">
        <v>8</v>
      </c>
    </row>
    <row r="39" spans="2:11" x14ac:dyDescent="0.2">
      <c r="B39" s="24">
        <v>0.73611111111111205</v>
      </c>
      <c r="C39" s="23">
        <v>23</v>
      </c>
      <c r="D39" s="23" t="s">
        <v>51</v>
      </c>
      <c r="E39" s="30" t="s">
        <v>92</v>
      </c>
      <c r="F39" s="23">
        <f>5+5</f>
        <v>10</v>
      </c>
      <c r="G39" s="23">
        <v>2</v>
      </c>
      <c r="H39" s="23">
        <v>4</v>
      </c>
      <c r="I39" s="23">
        <f>5+5+5+5</f>
        <v>20</v>
      </c>
      <c r="J39" s="30" t="s">
        <v>93</v>
      </c>
    </row>
    <row r="40" spans="2:11" x14ac:dyDescent="0.2">
      <c r="B40" s="3">
        <v>0.750000000000001</v>
      </c>
      <c r="C40" s="2">
        <v>24</v>
      </c>
      <c r="D40" s="2" t="s">
        <v>52</v>
      </c>
      <c r="E40" s="5" t="s">
        <v>91</v>
      </c>
      <c r="F40" s="2">
        <f>7+5</f>
        <v>12</v>
      </c>
      <c r="G40" s="2">
        <v>1</v>
      </c>
      <c r="H40" s="2">
        <v>5</v>
      </c>
      <c r="I40" s="2">
        <f>7+7+5+7+5</f>
        <v>31</v>
      </c>
      <c r="J40" s="5" t="s">
        <v>111</v>
      </c>
    </row>
    <row r="41" spans="2:11" x14ac:dyDescent="0.2">
      <c r="B41" s="3">
        <v>0.76388888888888995</v>
      </c>
      <c r="C41" s="2">
        <v>25</v>
      </c>
      <c r="D41" s="2" t="s">
        <v>53</v>
      </c>
      <c r="E41" s="19" t="s">
        <v>112</v>
      </c>
      <c r="F41" s="2">
        <f>7+7+5</f>
        <v>19</v>
      </c>
      <c r="G41" s="2">
        <v>3</v>
      </c>
      <c r="H41" s="2">
        <v>3</v>
      </c>
      <c r="I41" s="2">
        <f>5+5+5</f>
        <v>15</v>
      </c>
      <c r="J41" s="19" t="s">
        <v>94</v>
      </c>
    </row>
    <row r="42" spans="2:11" ht="17" thickBot="1" x14ac:dyDescent="0.25">
      <c r="B42" s="31">
        <v>0.77777777777777779</v>
      </c>
      <c r="C42" s="14">
        <v>26</v>
      </c>
      <c r="D42" s="14" t="s">
        <v>54</v>
      </c>
      <c r="E42" s="35" t="s">
        <v>90</v>
      </c>
      <c r="F42" s="14">
        <v>21</v>
      </c>
      <c r="G42" s="14">
        <v>3</v>
      </c>
      <c r="H42" s="14">
        <v>3</v>
      </c>
      <c r="I42" s="14">
        <v>19</v>
      </c>
      <c r="J42" s="35" t="s">
        <v>95</v>
      </c>
    </row>
    <row r="43" spans="2:11" x14ac:dyDescent="0.2">
      <c r="B43" s="1"/>
    </row>
    <row r="44" spans="2:11" x14ac:dyDescent="0.2">
      <c r="B44" s="1"/>
    </row>
    <row r="45" spans="2:11" ht="16" customHeight="1" x14ac:dyDescent="0.2">
      <c r="B45" s="56" t="s">
        <v>102</v>
      </c>
      <c r="C45" s="56"/>
      <c r="D45" s="56"/>
      <c r="E45" s="56"/>
      <c r="F45" s="56"/>
      <c r="G45" s="56"/>
      <c r="H45" s="56"/>
      <c r="I45" s="56"/>
      <c r="J45" s="56"/>
      <c r="K45" s="56"/>
    </row>
    <row r="46" spans="2:11" x14ac:dyDescent="0.2"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spans="2:11" x14ac:dyDescent="0.2">
      <c r="K47" s="1"/>
    </row>
    <row r="48" spans="2:11" x14ac:dyDescent="0.2">
      <c r="B48" s="47" t="s">
        <v>97</v>
      </c>
      <c r="C48" s="47" t="s">
        <v>24</v>
      </c>
      <c r="D48" s="47" t="s">
        <v>99</v>
      </c>
      <c r="E48" s="48"/>
      <c r="F48" s="48"/>
      <c r="G48" s="48"/>
      <c r="H48" s="57" t="s">
        <v>97</v>
      </c>
      <c r="I48" s="57"/>
      <c r="J48" s="47" t="s">
        <v>47</v>
      </c>
      <c r="K48" s="47" t="s">
        <v>99</v>
      </c>
    </row>
    <row r="49" spans="2:11" x14ac:dyDescent="0.2">
      <c r="B49" s="2">
        <v>1</v>
      </c>
      <c r="C49" s="49" t="s">
        <v>6</v>
      </c>
      <c r="D49" s="2">
        <v>12</v>
      </c>
      <c r="H49" s="55">
        <v>1</v>
      </c>
      <c r="I49" s="55"/>
      <c r="J49" s="18" t="s">
        <v>3</v>
      </c>
      <c r="K49" s="2">
        <v>12</v>
      </c>
    </row>
    <row r="50" spans="2:11" x14ac:dyDescent="0.2">
      <c r="B50" s="2">
        <v>2</v>
      </c>
      <c r="C50" s="18" t="s">
        <v>103</v>
      </c>
      <c r="D50" s="2">
        <v>9</v>
      </c>
      <c r="H50" s="55">
        <v>2</v>
      </c>
      <c r="I50" s="55">
        <v>2</v>
      </c>
      <c r="J50" s="18" t="s">
        <v>37</v>
      </c>
      <c r="K50" s="2">
        <v>9</v>
      </c>
    </row>
    <row r="51" spans="2:11" x14ac:dyDescent="0.2">
      <c r="B51" s="2">
        <v>3</v>
      </c>
      <c r="C51" s="18" t="s">
        <v>11</v>
      </c>
      <c r="D51" s="2">
        <v>7</v>
      </c>
      <c r="H51" s="55">
        <v>3</v>
      </c>
      <c r="I51" s="55">
        <v>3</v>
      </c>
      <c r="J51" s="18" t="s">
        <v>105</v>
      </c>
      <c r="K51" s="2">
        <v>7</v>
      </c>
    </row>
    <row r="52" spans="2:11" x14ac:dyDescent="0.2">
      <c r="B52" s="2">
        <v>4</v>
      </c>
      <c r="C52" s="18" t="s">
        <v>2</v>
      </c>
      <c r="D52" s="2">
        <v>5</v>
      </c>
      <c r="H52" s="55">
        <v>4</v>
      </c>
      <c r="I52" s="55">
        <v>4</v>
      </c>
      <c r="J52" s="18" t="s">
        <v>10</v>
      </c>
      <c r="K52" s="2">
        <v>5</v>
      </c>
    </row>
    <row r="53" spans="2:11" x14ac:dyDescent="0.2">
      <c r="B53" s="2">
        <v>5</v>
      </c>
      <c r="C53" s="18" t="s">
        <v>7</v>
      </c>
      <c r="D53" s="2">
        <v>4</v>
      </c>
      <c r="H53" s="55">
        <v>5</v>
      </c>
      <c r="I53" s="55">
        <v>5</v>
      </c>
      <c r="J53" s="18" t="s">
        <v>2</v>
      </c>
      <c r="K53" s="2">
        <v>4</v>
      </c>
    </row>
    <row r="54" spans="2:11" x14ac:dyDescent="0.2">
      <c r="B54" s="2">
        <v>6</v>
      </c>
      <c r="C54" s="18" t="s">
        <v>20</v>
      </c>
      <c r="D54" s="2">
        <v>3</v>
      </c>
    </row>
    <row r="55" spans="2:11" x14ac:dyDescent="0.2">
      <c r="B55" s="2">
        <v>7</v>
      </c>
      <c r="C55" s="18" t="s">
        <v>37</v>
      </c>
      <c r="D55" s="2">
        <v>2</v>
      </c>
    </row>
    <row r="56" spans="2:11" x14ac:dyDescent="0.2">
      <c r="B56" s="2">
        <v>8</v>
      </c>
      <c r="C56" s="18" t="s">
        <v>10</v>
      </c>
      <c r="D56" s="2">
        <v>1</v>
      </c>
    </row>
  </sheetData>
  <mergeCells count="20">
    <mergeCell ref="B45:K46"/>
    <mergeCell ref="B13:D13"/>
    <mergeCell ref="E13:F13"/>
    <mergeCell ref="B2:J3"/>
    <mergeCell ref="B9:D9"/>
    <mergeCell ref="E9:F9"/>
    <mergeCell ref="B10:D10"/>
    <mergeCell ref="E10:F10"/>
    <mergeCell ref="B7:F8"/>
    <mergeCell ref="J7:J8"/>
    <mergeCell ref="B11:D11"/>
    <mergeCell ref="E11:F11"/>
    <mergeCell ref="B12:D12"/>
    <mergeCell ref="E12:F12"/>
    <mergeCell ref="H52:I52"/>
    <mergeCell ref="H53:I53"/>
    <mergeCell ref="H48:I48"/>
    <mergeCell ref="H49:I49"/>
    <mergeCell ref="H50:I50"/>
    <mergeCell ref="H51:I51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F758-C182-C549-9919-D8423071661A}">
  <dimension ref="B2:F43"/>
  <sheetViews>
    <sheetView showGridLines="0" zoomScaleNormal="100" workbookViewId="0">
      <selection activeCell="H16" sqref="H16"/>
    </sheetView>
  </sheetViews>
  <sheetFormatPr baseColWidth="10" defaultRowHeight="16" x14ac:dyDescent="0.2"/>
  <cols>
    <col min="1" max="1" width="5" customWidth="1"/>
    <col min="2" max="2" width="13.6640625" bestFit="1" customWidth="1"/>
    <col min="3" max="3" width="20" bestFit="1" customWidth="1"/>
  </cols>
  <sheetData>
    <row r="2" spans="2:6" ht="16" customHeight="1" x14ac:dyDescent="0.2">
      <c r="B2" s="74" t="s">
        <v>109</v>
      </c>
      <c r="C2" s="74"/>
      <c r="D2" s="74"/>
      <c r="E2" s="74"/>
      <c r="F2" s="74"/>
    </row>
    <row r="3" spans="2:6" x14ac:dyDescent="0.2">
      <c r="B3" s="74"/>
      <c r="C3" s="74"/>
      <c r="D3" s="74"/>
      <c r="E3" s="74"/>
      <c r="F3" s="74"/>
    </row>
    <row r="4" spans="2:6" ht="76" customHeight="1" x14ac:dyDescent="0.2"/>
    <row r="5" spans="2:6" x14ac:dyDescent="0.2">
      <c r="B5" s="52" t="s">
        <v>97</v>
      </c>
      <c r="C5" s="52" t="s">
        <v>98</v>
      </c>
      <c r="D5" s="53" t="s">
        <v>106</v>
      </c>
      <c r="E5" s="54" t="s">
        <v>107</v>
      </c>
      <c r="F5" s="54" t="s">
        <v>108</v>
      </c>
    </row>
    <row r="6" spans="2:6" x14ac:dyDescent="0.2">
      <c r="B6" s="2">
        <v>1</v>
      </c>
      <c r="C6" s="18" t="s">
        <v>16</v>
      </c>
      <c r="D6" s="2">
        <v>12</v>
      </c>
      <c r="E6" s="2">
        <v>9</v>
      </c>
      <c r="F6" s="2">
        <f>D6+E6</f>
        <v>21</v>
      </c>
    </row>
    <row r="7" spans="2:6" x14ac:dyDescent="0.2">
      <c r="B7" s="2">
        <v>2</v>
      </c>
      <c r="C7" s="18" t="s">
        <v>101</v>
      </c>
      <c r="D7" s="2">
        <v>9</v>
      </c>
      <c r="E7" s="2">
        <v>12</v>
      </c>
      <c r="F7" s="2">
        <f t="shared" ref="F7:F15" si="0">D7+E7</f>
        <v>21</v>
      </c>
    </row>
    <row r="8" spans="2:6" x14ac:dyDescent="0.2">
      <c r="B8" s="2">
        <v>3</v>
      </c>
      <c r="C8" s="18" t="s">
        <v>12</v>
      </c>
      <c r="D8" s="2">
        <v>5</v>
      </c>
      <c r="E8" s="2">
        <v>5</v>
      </c>
      <c r="F8" s="2">
        <f t="shared" si="0"/>
        <v>10</v>
      </c>
    </row>
    <row r="9" spans="2:6" x14ac:dyDescent="0.2">
      <c r="B9" s="2">
        <v>4</v>
      </c>
      <c r="C9" s="18" t="s">
        <v>15</v>
      </c>
      <c r="D9" s="2">
        <v>7</v>
      </c>
      <c r="E9" s="2">
        <v>2</v>
      </c>
      <c r="F9" s="2">
        <f t="shared" si="0"/>
        <v>9</v>
      </c>
    </row>
    <row r="10" spans="2:6" x14ac:dyDescent="0.2">
      <c r="B10" s="2">
        <v>5</v>
      </c>
      <c r="C10" s="18" t="s">
        <v>38</v>
      </c>
      <c r="D10" s="2">
        <v>0</v>
      </c>
      <c r="E10" s="2">
        <v>7</v>
      </c>
      <c r="F10" s="2">
        <f t="shared" si="0"/>
        <v>7</v>
      </c>
    </row>
    <row r="11" spans="2:6" x14ac:dyDescent="0.2">
      <c r="B11" s="2">
        <v>6</v>
      </c>
      <c r="C11" s="18" t="s">
        <v>13</v>
      </c>
      <c r="D11" s="2">
        <v>4</v>
      </c>
      <c r="E11" s="2">
        <v>0</v>
      </c>
      <c r="F11" s="2">
        <f t="shared" si="0"/>
        <v>4</v>
      </c>
    </row>
    <row r="12" spans="2:6" x14ac:dyDescent="0.2">
      <c r="B12" s="2">
        <v>7</v>
      </c>
      <c r="C12" s="18" t="s">
        <v>39</v>
      </c>
      <c r="D12" s="2">
        <v>0</v>
      </c>
      <c r="E12" s="2">
        <v>4</v>
      </c>
      <c r="F12" s="2">
        <f t="shared" si="0"/>
        <v>4</v>
      </c>
    </row>
    <row r="13" spans="2:6" x14ac:dyDescent="0.2">
      <c r="B13" s="2">
        <v>8</v>
      </c>
      <c r="C13" s="18" t="s">
        <v>9</v>
      </c>
      <c r="D13" s="2">
        <v>0</v>
      </c>
      <c r="E13" s="2">
        <v>3</v>
      </c>
      <c r="F13" s="2">
        <f>D13+E13</f>
        <v>3</v>
      </c>
    </row>
    <row r="14" spans="2:6" x14ac:dyDescent="0.2">
      <c r="B14" s="2">
        <v>9</v>
      </c>
      <c r="C14" s="18" t="s">
        <v>10</v>
      </c>
      <c r="D14" s="2">
        <v>3</v>
      </c>
      <c r="E14" s="2">
        <v>0</v>
      </c>
      <c r="F14" s="2">
        <f>D14+E14</f>
        <v>3</v>
      </c>
    </row>
    <row r="15" spans="2:6" x14ac:dyDescent="0.2">
      <c r="B15" s="2">
        <v>10</v>
      </c>
      <c r="C15" s="18" t="s">
        <v>2</v>
      </c>
      <c r="D15" s="2">
        <v>0</v>
      </c>
      <c r="E15" s="2">
        <v>1</v>
      </c>
      <c r="F15" s="2">
        <f t="shared" si="0"/>
        <v>1</v>
      </c>
    </row>
    <row r="17" spans="2:6" x14ac:dyDescent="0.2">
      <c r="B17" s="52" t="s">
        <v>97</v>
      </c>
      <c r="C17" s="52" t="s">
        <v>100</v>
      </c>
      <c r="D17" s="53" t="s">
        <v>106</v>
      </c>
      <c r="E17" s="54" t="s">
        <v>107</v>
      </c>
      <c r="F17" s="54" t="s">
        <v>108</v>
      </c>
    </row>
    <row r="18" spans="2:6" x14ac:dyDescent="0.2">
      <c r="B18" s="2">
        <v>1</v>
      </c>
      <c r="C18" s="18" t="s">
        <v>16</v>
      </c>
      <c r="D18" s="2">
        <v>12</v>
      </c>
      <c r="E18" s="2">
        <v>12</v>
      </c>
      <c r="F18" s="2">
        <f>D18+E18</f>
        <v>24</v>
      </c>
    </row>
    <row r="19" spans="2:6" x14ac:dyDescent="0.2">
      <c r="B19" s="2">
        <v>2</v>
      </c>
      <c r="C19" s="51" t="s">
        <v>101</v>
      </c>
      <c r="D19" s="2">
        <v>9</v>
      </c>
      <c r="E19" s="2">
        <v>9</v>
      </c>
      <c r="F19" s="2">
        <f t="shared" ref="F19:F21" si="1">D19+E19</f>
        <v>18</v>
      </c>
    </row>
    <row r="20" spans="2:6" x14ac:dyDescent="0.2">
      <c r="B20" s="2">
        <v>3</v>
      </c>
      <c r="C20" s="51" t="s">
        <v>4</v>
      </c>
      <c r="D20" s="2">
        <v>7</v>
      </c>
      <c r="E20" s="2">
        <v>7</v>
      </c>
      <c r="F20" s="2">
        <f t="shared" si="1"/>
        <v>14</v>
      </c>
    </row>
    <row r="21" spans="2:6" x14ac:dyDescent="0.2">
      <c r="B21" s="2">
        <v>4</v>
      </c>
      <c r="C21" s="51" t="s">
        <v>5</v>
      </c>
      <c r="D21" s="2">
        <v>5</v>
      </c>
      <c r="E21" s="2">
        <v>5</v>
      </c>
      <c r="F21" s="2">
        <f t="shared" si="1"/>
        <v>10</v>
      </c>
    </row>
    <row r="22" spans="2:6" x14ac:dyDescent="0.2">
      <c r="B22" s="2">
        <v>5</v>
      </c>
      <c r="C22" s="49" t="s">
        <v>40</v>
      </c>
      <c r="D22" s="2">
        <v>2</v>
      </c>
      <c r="E22" s="2">
        <v>4</v>
      </c>
      <c r="F22" s="2">
        <f>D22+E22</f>
        <v>6</v>
      </c>
    </row>
    <row r="23" spans="2:6" x14ac:dyDescent="0.2">
      <c r="B23" s="2">
        <v>6</v>
      </c>
      <c r="C23" s="49" t="s">
        <v>14</v>
      </c>
      <c r="D23" s="2">
        <v>4</v>
      </c>
      <c r="E23" s="2">
        <v>2</v>
      </c>
      <c r="F23" s="2">
        <f>D23+E23</f>
        <v>6</v>
      </c>
    </row>
    <row r="24" spans="2:6" x14ac:dyDescent="0.2">
      <c r="B24" s="2">
        <v>7</v>
      </c>
      <c r="C24" s="18" t="s">
        <v>15</v>
      </c>
      <c r="D24" s="2">
        <v>0</v>
      </c>
      <c r="E24" s="2">
        <v>3</v>
      </c>
      <c r="F24" s="2">
        <v>3</v>
      </c>
    </row>
    <row r="25" spans="2:6" x14ac:dyDescent="0.2">
      <c r="B25" s="2">
        <v>8</v>
      </c>
      <c r="C25" s="51" t="s">
        <v>13</v>
      </c>
      <c r="D25" s="2">
        <v>3</v>
      </c>
      <c r="E25" s="2">
        <v>0</v>
      </c>
      <c r="F25" s="2">
        <f>D25+E25</f>
        <v>3</v>
      </c>
    </row>
    <row r="26" spans="2:6" x14ac:dyDescent="0.2">
      <c r="B26" s="2">
        <v>9</v>
      </c>
      <c r="C26" s="18" t="s">
        <v>17</v>
      </c>
      <c r="D26" s="2">
        <v>1</v>
      </c>
      <c r="E26" s="2">
        <v>1</v>
      </c>
      <c r="F26" s="2">
        <f>D26+E26</f>
        <v>2</v>
      </c>
    </row>
    <row r="28" spans="2:6" x14ac:dyDescent="0.2">
      <c r="B28" s="52" t="s">
        <v>97</v>
      </c>
      <c r="C28" s="52" t="s">
        <v>24</v>
      </c>
      <c r="D28" s="52" t="s">
        <v>106</v>
      </c>
      <c r="E28" s="52" t="s">
        <v>107</v>
      </c>
      <c r="F28" s="52" t="s">
        <v>108</v>
      </c>
    </row>
    <row r="29" spans="2:6" x14ac:dyDescent="0.2">
      <c r="B29" s="2">
        <v>1</v>
      </c>
      <c r="C29" s="49" t="s">
        <v>6</v>
      </c>
      <c r="D29" s="2">
        <v>12</v>
      </c>
      <c r="E29" s="2">
        <v>12</v>
      </c>
      <c r="F29" s="2">
        <f>D29+E29</f>
        <v>24</v>
      </c>
    </row>
    <row r="30" spans="2:6" x14ac:dyDescent="0.2">
      <c r="B30" s="2">
        <v>2</v>
      </c>
      <c r="C30" s="18" t="s">
        <v>103</v>
      </c>
      <c r="D30" s="2">
        <v>7</v>
      </c>
      <c r="E30" s="2">
        <v>9</v>
      </c>
      <c r="F30" s="2">
        <f t="shared" ref="F30" si="2">D30+E30</f>
        <v>16</v>
      </c>
    </row>
    <row r="31" spans="2:6" x14ac:dyDescent="0.2">
      <c r="B31" s="2">
        <v>3</v>
      </c>
      <c r="C31" s="18" t="s">
        <v>7</v>
      </c>
      <c r="D31" s="2">
        <v>9</v>
      </c>
      <c r="E31" s="2">
        <v>4</v>
      </c>
      <c r="F31" s="2">
        <f>D31+E31</f>
        <v>13</v>
      </c>
    </row>
    <row r="32" spans="2:6" x14ac:dyDescent="0.2">
      <c r="B32" s="2">
        <v>4</v>
      </c>
      <c r="C32" s="18" t="s">
        <v>11</v>
      </c>
      <c r="D32" s="2">
        <v>4</v>
      </c>
      <c r="E32" s="2">
        <v>7</v>
      </c>
      <c r="F32" s="2">
        <f>D32+E32</f>
        <v>11</v>
      </c>
    </row>
    <row r="33" spans="2:6" x14ac:dyDescent="0.2">
      <c r="B33" s="2">
        <v>5</v>
      </c>
      <c r="C33" s="18" t="s">
        <v>20</v>
      </c>
      <c r="D33" s="2">
        <v>5</v>
      </c>
      <c r="E33" s="2">
        <v>3</v>
      </c>
      <c r="F33" s="2">
        <f>D33+E33</f>
        <v>8</v>
      </c>
    </row>
    <row r="34" spans="2:6" x14ac:dyDescent="0.2">
      <c r="B34" s="2">
        <v>6</v>
      </c>
      <c r="C34" s="18" t="s">
        <v>2</v>
      </c>
      <c r="D34" s="2">
        <v>2</v>
      </c>
      <c r="E34" s="2">
        <v>5</v>
      </c>
      <c r="F34" s="2">
        <f>D34+E34</f>
        <v>7</v>
      </c>
    </row>
    <row r="35" spans="2:6" x14ac:dyDescent="0.2">
      <c r="B35" s="2">
        <v>7</v>
      </c>
      <c r="C35" s="18" t="s">
        <v>37</v>
      </c>
      <c r="D35" s="2">
        <v>3</v>
      </c>
      <c r="E35" s="2">
        <v>2</v>
      </c>
      <c r="F35" s="2">
        <v>3</v>
      </c>
    </row>
    <row r="36" spans="2:6" x14ac:dyDescent="0.2">
      <c r="B36" s="2">
        <v>8</v>
      </c>
      <c r="C36" s="18" t="s">
        <v>10</v>
      </c>
      <c r="D36" s="2">
        <v>1</v>
      </c>
      <c r="E36" s="2">
        <v>1</v>
      </c>
      <c r="F36" s="2">
        <f>D36+E36</f>
        <v>2</v>
      </c>
    </row>
    <row r="38" spans="2:6" x14ac:dyDescent="0.2">
      <c r="B38" s="52" t="s">
        <v>97</v>
      </c>
      <c r="C38" s="52" t="s">
        <v>47</v>
      </c>
      <c r="D38" s="52" t="s">
        <v>108</v>
      </c>
    </row>
    <row r="39" spans="2:6" x14ac:dyDescent="0.2">
      <c r="B39" s="2">
        <v>1</v>
      </c>
      <c r="C39" s="18" t="s">
        <v>3</v>
      </c>
      <c r="D39" s="2">
        <v>12</v>
      </c>
    </row>
    <row r="40" spans="2:6" x14ac:dyDescent="0.2">
      <c r="B40" s="2">
        <v>2</v>
      </c>
      <c r="C40" s="18" t="s">
        <v>37</v>
      </c>
      <c r="D40" s="2">
        <v>9</v>
      </c>
    </row>
    <row r="41" spans="2:6" x14ac:dyDescent="0.2">
      <c r="B41" s="2">
        <v>3</v>
      </c>
      <c r="C41" s="18" t="s">
        <v>104</v>
      </c>
      <c r="D41" s="2">
        <v>7</v>
      </c>
    </row>
    <row r="42" spans="2:6" x14ac:dyDescent="0.2">
      <c r="B42" s="2">
        <v>4</v>
      </c>
      <c r="C42" s="18" t="s">
        <v>10</v>
      </c>
      <c r="D42" s="2">
        <v>5</v>
      </c>
    </row>
    <row r="43" spans="2:6" x14ac:dyDescent="0.2">
      <c r="B43" s="2">
        <v>5</v>
      </c>
      <c r="C43" s="18" t="s">
        <v>2</v>
      </c>
      <c r="D43" s="2">
        <v>4</v>
      </c>
    </row>
  </sheetData>
  <mergeCells count="1">
    <mergeCell ref="B2:F3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2J M16-M18</vt:lpstr>
      <vt:lpstr>2J Senior</vt:lpstr>
      <vt:lpstr>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PF</dc:creator>
  <cp:lastModifiedBy>Ezequiel PF</cp:lastModifiedBy>
  <cp:lastPrinted>2025-06-02T11:48:55Z</cp:lastPrinted>
  <dcterms:created xsi:type="dcterms:W3CDTF">2025-05-15T11:37:36Z</dcterms:created>
  <dcterms:modified xsi:type="dcterms:W3CDTF">2025-06-02T16:09:00Z</dcterms:modified>
</cp:coreProperties>
</file>